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F:\GOPR 2022\skialpinistyczne\kalkulacja cenowa do oferty pakiety-zał. nr 1 do swz\"/>
    </mc:Choice>
  </mc:AlternateContent>
  <xr:revisionPtr revIDLastSave="0" documentId="13_ncr:1_{EE104C73-21A5-4590-8444-3A7F6F92B58C}" xr6:coauthVersionLast="36" xr6:coauthVersionMax="36" xr10:uidLastSave="{00000000-0000-0000-0000-000000000000}"/>
  <bookViews>
    <workbookView xWindow="-108" yWindow="-108" windowWidth="23256" windowHeight="12576" tabRatio="864" activeTab="4" xr2:uid="{00000000-000D-0000-FFFF-FFFF00000000}"/>
  </bookViews>
  <sheets>
    <sheet name="zadanie III zestaw 8" sheetId="9" r:id="rId1"/>
    <sheet name="zadanie III zestaw 9" sheetId="10" r:id="rId2"/>
    <sheet name="zadanie III zestaw 10" sheetId="11" r:id="rId3"/>
    <sheet name="zadanie III zestaw 13" sheetId="14" r:id="rId4"/>
    <sheet name="Zestawienie zbiorcze" sheetId="15" r:id="rId5"/>
  </sheets>
  <calcPr calcId="191029" iterateDelta="1E-4"/>
</workbook>
</file>

<file path=xl/calcChain.xml><?xml version="1.0" encoding="utf-8"?>
<calcChain xmlns="http://schemas.openxmlformats.org/spreadsheetml/2006/main">
  <c r="G9" i="14" l="1"/>
  <c r="E11" i="14"/>
  <c r="E4" i="14"/>
  <c r="E5" i="14"/>
  <c r="E6" i="14"/>
  <c r="E7" i="14"/>
  <c r="E8" i="14"/>
  <c r="E9" i="14"/>
  <c r="E10" i="14"/>
  <c r="E3" i="14"/>
  <c r="G10" i="14"/>
  <c r="G11" i="14"/>
  <c r="G12" i="14"/>
  <c r="G4" i="14"/>
  <c r="G5" i="14"/>
  <c r="G6" i="14"/>
  <c r="G7" i="14"/>
  <c r="G8" i="14"/>
  <c r="G3" i="14"/>
  <c r="E12" i="14"/>
  <c r="G13" i="14" l="1"/>
  <c r="G14" i="14"/>
  <c r="G15" i="14"/>
  <c r="G16" i="14"/>
  <c r="G17" i="14"/>
  <c r="G18" i="14"/>
  <c r="G19" i="14"/>
  <c r="G20" i="14"/>
  <c r="G21" i="14"/>
  <c r="E13" i="14"/>
  <c r="E14" i="14"/>
  <c r="E15" i="14"/>
  <c r="E16" i="14"/>
  <c r="E17" i="14"/>
  <c r="E18" i="14"/>
  <c r="E19" i="14"/>
  <c r="E20" i="14"/>
  <c r="E21" i="14"/>
  <c r="E22" i="14" l="1"/>
  <c r="E24" i="14" s="1"/>
  <c r="B7" i="15" s="1"/>
  <c r="G3" i="11"/>
  <c r="G22" i="14" l="1"/>
  <c r="G24" i="14" s="1"/>
  <c r="C7" i="15" s="1"/>
  <c r="G4" i="11"/>
  <c r="G6" i="11" s="1"/>
  <c r="C6" i="15" s="1"/>
  <c r="F4" i="11"/>
  <c r="E3" i="11"/>
  <c r="E4" i="11" s="1"/>
  <c r="E6" i="11" s="1"/>
  <c r="B6" i="15" s="1"/>
  <c r="F4" i="10"/>
  <c r="D4" i="10"/>
  <c r="G3" i="10"/>
  <c r="G4" i="10" s="1"/>
  <c r="G6" i="10" s="1"/>
  <c r="C5" i="15" s="1"/>
  <c r="E3" i="10"/>
  <c r="E4" i="10" s="1"/>
  <c r="E6" i="10" s="1"/>
  <c r="B5" i="15" s="1"/>
  <c r="G19" i="9"/>
  <c r="E19" i="9"/>
  <c r="G18" i="9"/>
  <c r="E18" i="9"/>
  <c r="G17" i="9"/>
  <c r="E17" i="9"/>
  <c r="G16" i="9"/>
  <c r="E16" i="9"/>
  <c r="G15" i="9"/>
  <c r="E15" i="9"/>
  <c r="G14" i="9"/>
  <c r="E14" i="9"/>
  <c r="G13" i="9"/>
  <c r="E13" i="9"/>
  <c r="G12" i="9"/>
  <c r="E12" i="9"/>
  <c r="G11" i="9"/>
  <c r="E11" i="9"/>
  <c r="G10" i="9"/>
  <c r="E10" i="9"/>
  <c r="G9" i="9"/>
  <c r="E9" i="9"/>
  <c r="G8" i="9"/>
  <c r="E8" i="9"/>
  <c r="G7" i="9"/>
  <c r="E7" i="9"/>
  <c r="G6" i="9"/>
  <c r="E6" i="9"/>
  <c r="G5" i="9"/>
  <c r="E5" i="9"/>
  <c r="G4" i="9"/>
  <c r="E4" i="9"/>
  <c r="G3" i="9"/>
  <c r="E3" i="9"/>
  <c r="G20" i="9" l="1"/>
  <c r="G22" i="9" s="1"/>
  <c r="C4" i="15" s="1"/>
  <c r="C8" i="15" s="1"/>
  <c r="E20" i="9"/>
  <c r="E22" i="9" s="1"/>
  <c r="B4" i="15" s="1"/>
  <c r="B8" i="15" s="1"/>
</calcChain>
</file>

<file path=xl/sharedStrings.xml><?xml version="1.0" encoding="utf-8"?>
<sst xmlns="http://schemas.openxmlformats.org/spreadsheetml/2006/main" count="142" uniqueCount="72">
  <si>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</si>
  <si>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</si>
  <si>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</si>
  <si>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</si>
  <si>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</si>
  <si>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</si>
  <si>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</si>
  <si>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</t>
  </si>
  <si>
    <t>50 m</t>
  </si>
  <si>
    <t>Trójkąt ewakuacyjny. Przeznaczony do działań ratunkowych i ewakuacji z kolei, posiadający szelki podtrzymujące poszkodowanego w pozycji pionowej. Zapewniający duży zakres regulacji od dziecka do dorosłego.</t>
  </si>
  <si>
    <t>Taśmy stanowiskowe. Długość 150 cm, minimalna wytrzymałość 22 kN, rurowa.</t>
  </si>
  <si>
    <t>Przyrząd zjazdowy. Ze wspomaganiem hamowania, dla lin od 8.5 - 11mm. o ciężarze nie większym niż 350 gram.</t>
  </si>
  <si>
    <t>Lonż z absorberem energii i dwoma karabinkami o dużym prześwicie. Zwarty absorber energii wyposażony w dwa karabinki o dużym prześwicie min 63 mm, wytrzymałości min 22 kN. i trzeci karabinek z potrójnym zabezpieczeniem o wytrzymałości min 22kN.</t>
  </si>
  <si>
    <t>Przyrząd do asekuracji. Posiadający uchwyt antypaniczny, dla lin 8.9-10.5mm. Z piktogramem na okładzinie pomagającym w prawidłowym założeniu liny.</t>
  </si>
  <si>
    <t>Bloczek. Posiadający ruchome okładki, łożyska kulkowe, do lin od 7- 11mm. Ciężar nie większy niż 80 gram.</t>
  </si>
  <si>
    <t>Lina pojedyncza dynamiczna. lonż z liny dynam. poj. śr.8- 9,5 mm</t>
  </si>
  <si>
    <t>2,5 mb</t>
  </si>
  <si>
    <t>1x30mb</t>
  </si>
  <si>
    <t>Worek transportowy. Wykonany z PCV, posiadający szelki do noszenia na plecach.</t>
  </si>
  <si>
    <t>1x80l</t>
  </si>
  <si>
    <t>Karabinek. Karabinek o dużym prześwicie min 63 mm, przeznaczony do wpinania w duże elementy konstrukcji. Ciężar nie większy niż 490 gram.</t>
  </si>
  <si>
    <t>Lina. Do Arborystyki 13.5 mm Lina typu A, ślizganie oplotu 0%, z dwoma koluchami zszywanymi na końcach.</t>
  </si>
  <si>
    <t>30 m</t>
  </si>
  <si>
    <t>mb</t>
  </si>
  <si>
    <t>Uprząż jaskiniowa - uprząż 2- uchwytowa z regul. w pasie i udach, wzmocnienia na udach, waga do 440g, posiadająca conajmniej 4 szpejarki,</t>
  </si>
  <si>
    <t>Karabinek półokrągły, automatycznie zabezpieczony - karabinek półokrągły, automatycznie zamykany, wytrz. wzdł. min.20 kN, poprz. 15 kN, prześwit 22 mm,</t>
  </si>
  <si>
    <t>Lina dynamiczna, pojedyncza, karabinek półokrągły, automatycznie zamykany, wytrz. wzdł. min.20 kN, poprz. 15 kN, prześwit 22 mm,</t>
  </si>
  <si>
    <t>Przyrząd zaciskowy, ręczny - karabinek półokrągły, automatycznie zamykany, wytrz. wzdł. min.20 kN, poprz. 15 kN, prześwit 22 mm,</t>
  </si>
  <si>
    <t>Karabinek zwykły, z prostym zamkiem - karabinek półokrągły, automatycznie zamykany, wytrz. wzdł. min.20 kN, poprz. 15 kN, prześwit 22 mm,</t>
  </si>
  <si>
    <t>Regulowana pętla nożna z repa - karabinek półokrągły, automatycznie zamykany, wytrz. wzdł. min.20 kN, poprz. 15 kN, prześwit 22 mm,</t>
  </si>
  <si>
    <t>Przyrząd zaciskowy, piersiowy karabinek półokrągły, automatycznie zamykany, wytrz. wzdł. min.20 kN, poprz. 15 kN, prześwit 22 mm,</t>
  </si>
  <si>
    <t>Szelki do przyrządu piersiowego, regulowane - karabinek półokrągły, automatycznie zamykany, wytrz. wzdł. min.20 kN, poprz. 15 kN, prześwit 22 mm,</t>
  </si>
  <si>
    <t>Przyrząd zaciskowy, kostkowy - karabinek półokrągły, automatycznie zamykany, wytrz. wzdł. min.20 kN, poprz. 15 kN, prześwit 22 mm,</t>
  </si>
  <si>
    <t>Zapadka do przyrządu kostkowego - karabinek półokrągły, automatycznie zamykany, wytrz. wzdł. min.20 kN, poprz. 15 kN, prześwit 22 mm,</t>
  </si>
  <si>
    <t>Karabinek zakręcany, asymetryczny - Karabinek zakręcany, gruszkowaty typu HMS, waga do 60g, wytrzym. wzdł. min. 22 kN</t>
  </si>
  <si>
    <t>Przyrząd zjazdowy ze wspomaganiem hamowania - Przyrząd zjazdowy ze wspom. hamowania, z rączką zwalniającą jazdę, dla lin 8,5-11mm, waga do 350 g, cert. EN 15151 1, lub równoważny</t>
  </si>
  <si>
    <t>Karabinek do przyrządu zjadowego ze zintegrowanym hamulcem - Karabinek do przyrządu zjazdowego z hamulcem, z systemem ochrony przed wypięciem, ciężar do 75 g, wytrz. min. 22 kN</t>
  </si>
  <si>
    <t>Bloczek z blokadą - Bloczek z blokadą, lekki, waga do 85 g, sprawność do 91 %, wytrzym. do 5 kN, średnica współprac. lin co najmniej 8-11 mm</t>
  </si>
  <si>
    <t xml:space="preserve">Karabinek owalny z blokadą zamka, lekki - Lekki karabinek owalny z blokadą zamka, wytrzymałość  minimum 22 kN, waga max. 70 g, </t>
  </si>
  <si>
    <t xml:space="preserve">Bloczek o dużej wydajności, lekki - Mały, lekki bloczek o wydajności do 92 %, waga do 60 g, wytrzymałość do 5 kN, ruchome okładki, </t>
  </si>
  <si>
    <t>Worek jaskiniowy o poj. 30-40 l - Worek transportowy z materiału typu stilon lub równoważny powlekany materiałem PCV, z regulowanymi szelkami, lonżem do podpięcia do uprzęży, z uchwytem bocznym i na denku.</t>
  </si>
  <si>
    <t>Plakietka ze śrubką śr, 8 mm - Plakietka aluminiowa ze śrubą 8 mm, waga do 35 g, wytrzymałość do 15 kN</t>
  </si>
  <si>
    <t>Klucz oczkowy/zwykly,  13 mm podwójny: plaski, oczkowy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</si>
  <si>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</si>
  <si>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</si>
  <si>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3 - Zestaw 8</t>
  </si>
  <si>
    <t>PAKIET NR 3- ZESTAW 9</t>
  </si>
  <si>
    <t>PAKIET NR 3- ZESTAW 10</t>
  </si>
  <si>
    <t>PAKIET NR 3- ZESTAW 13</t>
  </si>
  <si>
    <t>Nazwa producenta,model produktu 
nr katalogu</t>
  </si>
  <si>
    <t>Razem cena 1 kompletu</t>
  </si>
  <si>
    <t>ilość kompletów</t>
  </si>
  <si>
    <t>RAZEM</t>
  </si>
  <si>
    <t xml:space="preserve">wartość </t>
  </si>
  <si>
    <t>netto</t>
  </si>
  <si>
    <t>brutto</t>
  </si>
  <si>
    <t>nazwa  zestawu</t>
  </si>
  <si>
    <t>CENA  NETTO ZA CAŁOŚĆ</t>
  </si>
  <si>
    <t xml:space="preserve">CENA BRUTTO ZA CAŁOŚĆ </t>
  </si>
  <si>
    <t>PAKIET NR 3</t>
  </si>
  <si>
    <t>ZESTAW 8 (21 kpl)</t>
  </si>
  <si>
    <t>ZESTAW 9 (14 kpl)</t>
  </si>
  <si>
    <t>ZESTAW 10 (14 kpl)</t>
  </si>
  <si>
    <t>ZESTAW 13 (70 kpl)</t>
  </si>
  <si>
    <t>Lina dynamiczna pojedyncza. Lina dynamiczna spełniająca normę EN982 lub równoważną</t>
  </si>
  <si>
    <t>Karabinek owalny. PN-EN 362 lub równoważna. Stalowy z potrójnym zabezpieczeniem zamka o minimalnej wytrzymałości podłużnej 22 kN</t>
  </si>
  <si>
    <t>Karabinek trójkątny typu-Delta. EN 362 lub równoważny Stalowy ocynkowany o średnicy 10mm</t>
  </si>
  <si>
    <t>Karabinek HMS Aluminiowy. PN-EN 362, PN-EN 12275 lub równoważne Posiadający potrójną blokadę zamka, karabinek gruszkowaty typu HMS.</t>
  </si>
  <si>
    <t>Uprząż biodrowa techniczna. EN 358 lub równoważna. Lekka uprząż z centralnym metalowym przednim punktem wpinania rozkładającym obciążenie podczas wiszenia na pas i uda. Cztery uchwyty sprzętowe, dwa uchwyty do stabilizacji w podparciu. Z tyłu oprzęży uchwyt do wpięcia taśmy podtrzymującej przyżąd piersiowy. Waga dla rozmiaru 120 cm. w pasie nie większa niż 885 gram.</t>
  </si>
  <si>
    <t>Uprząż wspinaczkowa. UIAA lub równoważna. Przedni punkt wpinania, z regulacją pasa i taśm udowych jeden rozmiar w pasie od 53-120 cm., nie cięższa niż 480 gram.</t>
  </si>
  <si>
    <t>Rolka ratownicza do ewakuacji. CE EN 1909 lub równoważny. Rolka pozwalająca na poruszanie się ratownika po linach trakcyjnych kolei Maksymalne obciążenie robocze nie mniejsze niż 5 kN, pozwalająca na zamontowanie na grubych linach stalowych do 55 mm.</t>
  </si>
  <si>
    <t>Lina statyczna typ A 10.5. EN 1891 lub równoważna, Lina typu A do Ratownictwa.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</si>
</sst>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  <scheme val="minor"/>
    </font>
    <font>
      <sz val="8"/>
      <color theme="1"/>
      <name val="Arial"/>
      <family val="2"/>
      <charset val="238"/>
      <scheme val="minor"/>
    </font>
    <font>
      <b/>
      <sz val="8"/>
      <color theme="1"/>
      <name val="Roboto"/>
      <charset val="238"/>
    </font>
    <font>
      <sz val="11"/>
      <color rgb="FF000000"/>
      <name val="Inconsolata"/>
      <charset val="238"/>
    </font>
    <font>
      <b/>
      <sz val="8"/>
      <color rgb="FF000000"/>
      <name val="Inconsolata"/>
      <charset val="238"/>
    </font>
    <font>
      <sz val="10"/>
      <color rgb="FF50005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203864"/>
      <name val="Poppins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CFCFC"/>
        <bgColor rgb="FFFCFCFC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4" fontId="2" fillId="0" borderId="0" xfId="0" applyNumberFormat="1" applyFont="1"/>
    <xf numFmtId="0" fontId="5" fillId="0" borderId="7" xfId="0" applyFont="1" applyBorder="1" applyAlignment="1"/>
    <xf numFmtId="0" fontId="5" fillId="0" borderId="7" xfId="0" applyFont="1" applyBorder="1" applyAlignment="1">
      <alignment wrapText="1"/>
    </xf>
    <xf numFmtId="0" fontId="7" fillId="0" borderId="0" xfId="0" applyFont="1"/>
    <xf numFmtId="0" fontId="6" fillId="0" borderId="4" xfId="0" applyFont="1" applyBorder="1"/>
    <xf numFmtId="4" fontId="6" fillId="0" borderId="4" xfId="0" applyNumberFormat="1" applyFont="1" applyBorder="1"/>
    <xf numFmtId="0" fontId="2" fillId="0" borderId="0" xfId="0" applyFont="1"/>
    <xf numFmtId="4" fontId="5" fillId="0" borderId="7" xfId="0" applyNumberFormat="1" applyFont="1" applyBorder="1" applyAlignment="1"/>
    <xf numFmtId="0" fontId="11" fillId="4" borderId="0" xfId="0" applyFont="1" applyFill="1" applyAlignment="1">
      <alignment wrapText="1"/>
    </xf>
    <xf numFmtId="0" fontId="5" fillId="0" borderId="5" xfId="0" applyFont="1" applyBorder="1" applyAlignment="1">
      <alignment wrapText="1"/>
    </xf>
    <xf numFmtId="0" fontId="0" fillId="0" borderId="0" xfId="0" applyFont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6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10" fillId="4" borderId="4" xfId="0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17" fillId="0" borderId="4" xfId="0" applyNumberFormat="1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4" fontId="15" fillId="0" borderId="4" xfId="0" applyNumberFormat="1" applyFont="1" applyBorder="1" applyAlignment="1">
      <alignment horizontal="right" vertical="center"/>
    </xf>
    <xf numFmtId="4" fontId="18" fillId="0" borderId="4" xfId="0" applyNumberFormat="1" applyFont="1" applyBorder="1" applyAlignment="1">
      <alignment vertical="center"/>
    </xf>
    <xf numFmtId="4" fontId="13" fillId="0" borderId="4" xfId="0" applyNumberFormat="1" applyFont="1" applyBorder="1"/>
    <xf numFmtId="4" fontId="18" fillId="0" borderId="1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11" fillId="4" borderId="0" xfId="0" applyFont="1" applyFill="1" applyAlignment="1">
      <alignment horizontal="left" wrapText="1"/>
    </xf>
    <xf numFmtId="0" fontId="14" fillId="5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4" fontId="0" fillId="0" borderId="0" xfId="0" applyNumberFormat="1" applyFont="1" applyAlignme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" fillId="5" borderId="7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1" fillId="0" borderId="8" xfId="0" applyFont="1" applyBorder="1" applyAlignment="1">
      <alignment vertical="center" wrapText="1"/>
    </xf>
    <xf numFmtId="0" fontId="19" fillId="0" borderId="8" xfId="0" applyFont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0" fillId="0" borderId="0" xfId="0"/>
    <xf numFmtId="0" fontId="19" fillId="0" borderId="0" xfId="0" applyFont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 wrapText="1"/>
    </xf>
    <xf numFmtId="0" fontId="3" fillId="9" borderId="4" xfId="0" applyFont="1" applyFill="1" applyBorder="1"/>
    <xf numFmtId="4" fontId="3" fillId="10" borderId="4" xfId="0" applyNumberFormat="1" applyFont="1" applyFill="1" applyBorder="1"/>
    <xf numFmtId="4" fontId="3" fillId="11" borderId="4" xfId="0" applyNumberFormat="1" applyFont="1" applyFill="1" applyBorder="1"/>
    <xf numFmtId="0" fontId="3" fillId="12" borderId="4" xfId="0" applyFont="1" applyFill="1" applyBorder="1" applyAlignment="1">
      <alignment horizontal="center"/>
    </xf>
    <xf numFmtId="4" fontId="22" fillId="13" borderId="4" xfId="0" applyNumberFormat="1" applyFont="1" applyFill="1" applyBorder="1"/>
    <xf numFmtId="4" fontId="22" fillId="11" borderId="4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4" fillId="2" borderId="11" xfId="0" applyFont="1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ny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25"/>
  <sheetViews>
    <sheetView topLeftCell="A16" workbookViewId="0">
      <selection activeCell="A15" sqref="A15"/>
    </sheetView>
  </sheetViews>
  <sheetFormatPr defaultColWidth="12.44140625" defaultRowHeight="15.75" customHeight="1"/>
  <cols>
    <col min="1" max="1" width="43.33203125" customWidth="1"/>
    <col min="2" max="2" width="7" style="18" customWidth="1"/>
    <col min="3" max="3" width="12.44140625" customWidth="1"/>
    <col min="4" max="4" width="14.44140625" customWidth="1"/>
    <col min="5" max="6" width="12.6640625" customWidth="1"/>
    <col min="7" max="7" width="13.6640625" customWidth="1"/>
    <col min="8" max="8" width="40.44140625" style="14" customWidth="1"/>
  </cols>
  <sheetData>
    <row r="1" spans="1:9" ht="13.2">
      <c r="A1" s="75" t="s">
        <v>45</v>
      </c>
      <c r="B1" s="76"/>
      <c r="C1" s="76"/>
      <c r="D1" s="76"/>
      <c r="E1" s="76"/>
      <c r="F1" s="76"/>
      <c r="G1" s="77"/>
      <c r="H1" s="22"/>
    </row>
    <row r="2" spans="1:9" ht="39.6">
      <c r="A2" s="27" t="s">
        <v>2</v>
      </c>
      <c r="B2" s="20" t="s">
        <v>3</v>
      </c>
      <c r="C2" s="20" t="s">
        <v>4</v>
      </c>
      <c r="D2" s="2" t="s">
        <v>5</v>
      </c>
      <c r="E2" s="2" t="s">
        <v>0</v>
      </c>
      <c r="F2" s="2" t="s">
        <v>6</v>
      </c>
      <c r="G2" s="2" t="s">
        <v>1</v>
      </c>
      <c r="H2" s="53" t="s">
        <v>49</v>
      </c>
    </row>
    <row r="3" spans="1:9" ht="100.5" customHeight="1">
      <c r="A3" s="28" t="s">
        <v>68</v>
      </c>
      <c r="B3" s="37">
        <v>1</v>
      </c>
      <c r="C3" s="38">
        <v>21</v>
      </c>
      <c r="D3" s="39"/>
      <c r="E3" s="40">
        <f t="shared" ref="E3:E19" si="0">C3*D3</f>
        <v>0</v>
      </c>
      <c r="F3" s="40"/>
      <c r="G3" s="40">
        <f t="shared" ref="G3:G19" si="1">F3*C3</f>
        <v>0</v>
      </c>
      <c r="H3" s="23"/>
      <c r="I3" s="7"/>
    </row>
    <row r="4" spans="1:9" ht="87" customHeight="1">
      <c r="A4" s="28" t="s">
        <v>69</v>
      </c>
      <c r="B4" s="37">
        <v>1</v>
      </c>
      <c r="C4" s="38">
        <v>21</v>
      </c>
      <c r="D4" s="39"/>
      <c r="E4" s="40">
        <f t="shared" si="0"/>
        <v>0</v>
      </c>
      <c r="F4" s="40"/>
      <c r="G4" s="40">
        <f t="shared" si="1"/>
        <v>0</v>
      </c>
      <c r="H4" s="24"/>
      <c r="I4" s="7"/>
    </row>
    <row r="5" spans="1:9" ht="87" customHeight="1">
      <c r="A5" s="28" t="s">
        <v>70</v>
      </c>
      <c r="B5" s="37">
        <v>1</v>
      </c>
      <c r="C5" s="38">
        <v>21</v>
      </c>
      <c r="D5" s="39"/>
      <c r="E5" s="40">
        <f t="shared" si="0"/>
        <v>0</v>
      </c>
      <c r="F5" s="40"/>
      <c r="G5" s="40">
        <f t="shared" si="1"/>
        <v>0</v>
      </c>
      <c r="H5" s="25"/>
      <c r="I5" s="7"/>
    </row>
    <row r="6" spans="1:9" ht="87" customHeight="1">
      <c r="A6" s="28" t="s">
        <v>71</v>
      </c>
      <c r="B6" s="37" t="s">
        <v>8</v>
      </c>
      <c r="C6" s="38">
        <v>21</v>
      </c>
      <c r="D6" s="39"/>
      <c r="E6" s="40">
        <f t="shared" si="0"/>
        <v>0</v>
      </c>
      <c r="F6" s="40"/>
      <c r="G6" s="40">
        <f t="shared" si="1"/>
        <v>0</v>
      </c>
      <c r="H6" s="25"/>
      <c r="I6" s="7"/>
    </row>
    <row r="7" spans="1:9" ht="87" customHeight="1">
      <c r="A7" s="28" t="s">
        <v>9</v>
      </c>
      <c r="B7" s="37">
        <v>1</v>
      </c>
      <c r="C7" s="38">
        <v>21</v>
      </c>
      <c r="D7" s="39"/>
      <c r="E7" s="40">
        <f t="shared" si="0"/>
        <v>0</v>
      </c>
      <c r="F7" s="40"/>
      <c r="G7" s="40">
        <f t="shared" si="1"/>
        <v>0</v>
      </c>
      <c r="H7" s="23"/>
      <c r="I7" s="7"/>
    </row>
    <row r="8" spans="1:9" ht="87" customHeight="1">
      <c r="A8" s="28" t="s">
        <v>10</v>
      </c>
      <c r="B8" s="37">
        <v>3</v>
      </c>
      <c r="C8" s="38">
        <v>63</v>
      </c>
      <c r="D8" s="39"/>
      <c r="E8" s="40">
        <f t="shared" si="0"/>
        <v>0</v>
      </c>
      <c r="F8" s="40"/>
      <c r="G8" s="40">
        <f t="shared" si="1"/>
        <v>0</v>
      </c>
      <c r="H8" s="23"/>
      <c r="I8" s="7"/>
    </row>
    <row r="9" spans="1:9" ht="87" customHeight="1">
      <c r="A9" s="28" t="s">
        <v>11</v>
      </c>
      <c r="B9" s="37">
        <v>2</v>
      </c>
      <c r="C9" s="38">
        <v>42</v>
      </c>
      <c r="D9" s="39"/>
      <c r="E9" s="40">
        <f t="shared" si="0"/>
        <v>0</v>
      </c>
      <c r="F9" s="40"/>
      <c r="G9" s="40">
        <f t="shared" si="1"/>
        <v>0</v>
      </c>
      <c r="H9" s="25"/>
      <c r="I9" s="7"/>
    </row>
    <row r="10" spans="1:9" ht="87" customHeight="1">
      <c r="A10" s="28" t="s">
        <v>12</v>
      </c>
      <c r="B10" s="37">
        <v>1</v>
      </c>
      <c r="C10" s="38">
        <v>21</v>
      </c>
      <c r="D10" s="39"/>
      <c r="E10" s="40">
        <f t="shared" si="0"/>
        <v>0</v>
      </c>
      <c r="F10" s="40"/>
      <c r="G10" s="40">
        <f t="shared" si="1"/>
        <v>0</v>
      </c>
      <c r="H10" s="25"/>
      <c r="I10" s="7"/>
    </row>
    <row r="11" spans="1:9" ht="87" customHeight="1">
      <c r="A11" s="28" t="s">
        <v>13</v>
      </c>
      <c r="B11" s="37">
        <v>1</v>
      </c>
      <c r="C11" s="38">
        <v>21</v>
      </c>
      <c r="D11" s="39"/>
      <c r="E11" s="40">
        <f t="shared" si="0"/>
        <v>0</v>
      </c>
      <c r="F11" s="40"/>
      <c r="G11" s="40">
        <f t="shared" si="1"/>
        <v>0</v>
      </c>
      <c r="H11" s="25"/>
      <c r="I11" s="7"/>
    </row>
    <row r="12" spans="1:9" ht="87" customHeight="1">
      <c r="A12" s="28" t="s">
        <v>14</v>
      </c>
      <c r="B12" s="37">
        <v>1</v>
      </c>
      <c r="C12" s="38">
        <v>21</v>
      </c>
      <c r="D12" s="39"/>
      <c r="E12" s="40">
        <f t="shared" si="0"/>
        <v>0</v>
      </c>
      <c r="F12" s="40"/>
      <c r="G12" s="40">
        <f t="shared" si="1"/>
        <v>0</v>
      </c>
      <c r="H12" s="25"/>
      <c r="I12" s="7"/>
    </row>
    <row r="13" spans="1:9" ht="87" customHeight="1">
      <c r="A13" s="28" t="s">
        <v>66</v>
      </c>
      <c r="B13" s="37">
        <v>2</v>
      </c>
      <c r="C13" s="38">
        <v>42</v>
      </c>
      <c r="D13" s="39"/>
      <c r="E13" s="40">
        <f t="shared" si="0"/>
        <v>0</v>
      </c>
      <c r="F13" s="40"/>
      <c r="G13" s="40">
        <f t="shared" si="1"/>
        <v>0</v>
      </c>
      <c r="H13" s="25"/>
      <c r="I13" s="7"/>
    </row>
    <row r="14" spans="1:9" ht="87" customHeight="1">
      <c r="A14" s="28" t="s">
        <v>65</v>
      </c>
      <c r="B14" s="37">
        <v>3</v>
      </c>
      <c r="C14" s="38">
        <v>63</v>
      </c>
      <c r="D14" s="39"/>
      <c r="E14" s="40">
        <f t="shared" si="0"/>
        <v>0</v>
      </c>
      <c r="F14" s="40"/>
      <c r="G14" s="40">
        <f t="shared" si="1"/>
        <v>0</v>
      </c>
      <c r="H14" s="25"/>
      <c r="I14" s="7"/>
    </row>
    <row r="15" spans="1:9" ht="87" customHeight="1">
      <c r="A15" s="28" t="s">
        <v>67</v>
      </c>
      <c r="B15" s="37">
        <v>7</v>
      </c>
      <c r="C15" s="38">
        <v>147</v>
      </c>
      <c r="D15" s="39"/>
      <c r="E15" s="40">
        <f t="shared" si="0"/>
        <v>0</v>
      </c>
      <c r="F15" s="40"/>
      <c r="G15" s="40">
        <f t="shared" si="1"/>
        <v>0</v>
      </c>
      <c r="H15" s="25"/>
      <c r="I15" s="7"/>
    </row>
    <row r="16" spans="1:9" ht="87" customHeight="1">
      <c r="A16" s="28" t="s">
        <v>15</v>
      </c>
      <c r="B16" s="37" t="s">
        <v>16</v>
      </c>
      <c r="C16" s="38">
        <v>21</v>
      </c>
      <c r="D16" s="39"/>
      <c r="E16" s="40">
        <f t="shared" si="0"/>
        <v>0</v>
      </c>
      <c r="F16" s="40"/>
      <c r="G16" s="40">
        <f t="shared" si="1"/>
        <v>0</v>
      </c>
      <c r="H16" s="25"/>
      <c r="I16" s="7"/>
    </row>
    <row r="17" spans="1:8" ht="87" customHeight="1">
      <c r="A17" s="28" t="s">
        <v>64</v>
      </c>
      <c r="B17" s="37" t="s">
        <v>17</v>
      </c>
      <c r="C17" s="38">
        <v>7</v>
      </c>
      <c r="D17" s="39"/>
      <c r="E17" s="40">
        <f t="shared" si="0"/>
        <v>0</v>
      </c>
      <c r="F17" s="40"/>
      <c r="G17" s="40">
        <f t="shared" si="1"/>
        <v>0</v>
      </c>
      <c r="H17" s="26"/>
    </row>
    <row r="18" spans="1:8" ht="87" customHeight="1">
      <c r="A18" s="28" t="s">
        <v>18</v>
      </c>
      <c r="B18" s="37" t="s">
        <v>19</v>
      </c>
      <c r="C18" s="38">
        <v>21</v>
      </c>
      <c r="D18" s="39"/>
      <c r="E18" s="40">
        <f t="shared" si="0"/>
        <v>0</v>
      </c>
      <c r="F18" s="40"/>
      <c r="G18" s="40">
        <f t="shared" si="1"/>
        <v>0</v>
      </c>
      <c r="H18" s="43"/>
    </row>
    <row r="19" spans="1:8" ht="87" customHeight="1">
      <c r="A19" s="28" t="s">
        <v>20</v>
      </c>
      <c r="B19" s="37">
        <v>1</v>
      </c>
      <c r="C19" s="38">
        <v>21</v>
      </c>
      <c r="D19" s="39"/>
      <c r="E19" s="40">
        <f t="shared" si="0"/>
        <v>0</v>
      </c>
      <c r="F19" s="40"/>
      <c r="G19" s="42">
        <f t="shared" si="1"/>
        <v>0</v>
      </c>
      <c r="H19" s="45"/>
    </row>
    <row r="20" spans="1:8" ht="13.2">
      <c r="A20" s="54" t="s">
        <v>50</v>
      </c>
      <c r="B20" s="21"/>
      <c r="C20" s="8"/>
      <c r="D20" s="9"/>
      <c r="E20" s="41">
        <f t="shared" ref="E20:G20" si="2">SUM(E3:E19)</f>
        <v>0</v>
      </c>
      <c r="F20" s="41"/>
      <c r="G20" s="9">
        <f t="shared" si="2"/>
        <v>0</v>
      </c>
      <c r="H20" s="44"/>
    </row>
    <row r="21" spans="1:8" ht="15.75" customHeight="1">
      <c r="A21" s="55"/>
      <c r="B21" s="56"/>
      <c r="C21" s="57"/>
      <c r="D21" s="58" t="s">
        <v>51</v>
      </c>
      <c r="E21" s="59">
        <v>21</v>
      </c>
      <c r="F21" s="57"/>
      <c r="G21" s="59">
        <v>21</v>
      </c>
    </row>
    <row r="22" spans="1:8" ht="15.75" customHeight="1">
      <c r="A22" s="54" t="s">
        <v>52</v>
      </c>
      <c r="B22" s="56"/>
      <c r="C22" s="59" t="s">
        <v>53</v>
      </c>
      <c r="D22" s="59" t="s">
        <v>54</v>
      </c>
      <c r="E22" s="60">
        <f>E20*E21</f>
        <v>0</v>
      </c>
      <c r="F22" s="59" t="s">
        <v>55</v>
      </c>
      <c r="G22" s="60">
        <f>G20*G21</f>
        <v>0</v>
      </c>
    </row>
    <row r="23" spans="1:8" ht="98.7" customHeight="1"/>
    <row r="24" spans="1:8" ht="91.95" customHeight="1">
      <c r="H24" s="50" t="s">
        <v>43</v>
      </c>
    </row>
    <row r="25" spans="1:8" ht="15.75" customHeight="1">
      <c r="H25" s="51" t="s">
        <v>44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9"/>
  <sheetViews>
    <sheetView workbookViewId="0">
      <selection activeCell="E6" sqref="E6"/>
    </sheetView>
  </sheetViews>
  <sheetFormatPr defaultColWidth="12.44140625" defaultRowHeight="15.75" customHeight="1"/>
  <cols>
    <col min="1" max="1" width="33.6640625" customWidth="1"/>
    <col min="5" max="6" width="12.6640625" customWidth="1"/>
    <col min="7" max="7" width="13.6640625" customWidth="1"/>
    <col min="8" max="8" width="63" customWidth="1"/>
  </cols>
  <sheetData>
    <row r="1" spans="1:8" ht="13.2">
      <c r="A1" s="78" t="s">
        <v>46</v>
      </c>
      <c r="B1" s="79"/>
      <c r="C1" s="79"/>
      <c r="D1" s="79"/>
      <c r="E1" s="79"/>
      <c r="F1" s="79"/>
      <c r="G1" s="80"/>
      <c r="H1" s="16"/>
    </row>
    <row r="2" spans="1:8" ht="39.6">
      <c r="A2" s="17" t="s">
        <v>2</v>
      </c>
      <c r="B2" s="17" t="s">
        <v>3</v>
      </c>
      <c r="C2" s="17" t="s">
        <v>4</v>
      </c>
      <c r="D2" s="29" t="s">
        <v>5</v>
      </c>
      <c r="E2" s="29" t="s">
        <v>0</v>
      </c>
      <c r="F2" s="29" t="s">
        <v>6</v>
      </c>
      <c r="G2" s="29" t="s">
        <v>1</v>
      </c>
      <c r="H2" s="29" t="s">
        <v>49</v>
      </c>
    </row>
    <row r="3" spans="1:8" ht="46.5" customHeight="1">
      <c r="A3" s="32" t="s">
        <v>21</v>
      </c>
      <c r="B3" s="33" t="s">
        <v>8</v>
      </c>
      <c r="C3" s="19">
        <v>14</v>
      </c>
      <c r="D3" s="19"/>
      <c r="E3" s="19">
        <f>C3*D3</f>
        <v>0</v>
      </c>
      <c r="F3" s="30"/>
      <c r="G3" s="30">
        <f>F3*C3</f>
        <v>0</v>
      </c>
      <c r="H3" s="31"/>
    </row>
    <row r="4" spans="1:8" ht="13.2">
      <c r="A4" s="54" t="s">
        <v>50</v>
      </c>
      <c r="D4" s="10">
        <f>D3</f>
        <v>0</v>
      </c>
      <c r="E4" s="4">
        <f t="shared" ref="E4:G4" si="0">SUM(E3)</f>
        <v>0</v>
      </c>
      <c r="F4" s="4">
        <f t="shared" si="0"/>
        <v>0</v>
      </c>
      <c r="G4" s="4">
        <f t="shared" si="0"/>
        <v>0</v>
      </c>
    </row>
    <row r="5" spans="1:8" ht="43.95" customHeight="1">
      <c r="A5" s="55"/>
      <c r="B5" s="56"/>
      <c r="C5" s="57"/>
      <c r="D5" s="58" t="s">
        <v>51</v>
      </c>
      <c r="E5" s="59">
        <v>14</v>
      </c>
      <c r="F5" s="57"/>
      <c r="G5" s="59">
        <v>14</v>
      </c>
    </row>
    <row r="6" spans="1:8" ht="15.75" customHeight="1">
      <c r="A6" s="54" t="s">
        <v>52</v>
      </c>
      <c r="B6" s="56"/>
      <c r="C6" s="59" t="s">
        <v>53</v>
      </c>
      <c r="D6" s="59" t="s">
        <v>54</v>
      </c>
      <c r="E6" s="60">
        <f>E4*E5</f>
        <v>0</v>
      </c>
      <c r="F6" s="59" t="s">
        <v>55</v>
      </c>
      <c r="G6" s="60">
        <f>G4*G5</f>
        <v>0</v>
      </c>
    </row>
    <row r="7" spans="1:8" ht="72" customHeight="1"/>
    <row r="8" spans="1:8" ht="76.95" customHeight="1">
      <c r="H8" s="50" t="s">
        <v>43</v>
      </c>
    </row>
    <row r="9" spans="1:8" ht="15.75" customHeight="1">
      <c r="H9" s="51" t="s">
        <v>44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K9"/>
  <sheetViews>
    <sheetView workbookViewId="0">
      <selection activeCell="D15" sqref="D15"/>
    </sheetView>
  </sheetViews>
  <sheetFormatPr defaultColWidth="12.44140625" defaultRowHeight="15.75" customHeight="1"/>
  <cols>
    <col min="1" max="1" width="37.44140625" customWidth="1"/>
    <col min="5" max="6" width="13.44140625" customWidth="1"/>
    <col min="7" max="7" width="8" customWidth="1"/>
    <col min="8" max="8" width="65" customWidth="1"/>
  </cols>
  <sheetData>
    <row r="1" spans="1:11" ht="13.2">
      <c r="A1" s="81" t="s">
        <v>47</v>
      </c>
      <c r="B1" s="76"/>
      <c r="C1" s="76"/>
      <c r="D1" s="76"/>
      <c r="E1" s="76"/>
      <c r="F1" s="76"/>
      <c r="G1" s="77"/>
      <c r="H1" s="1"/>
    </row>
    <row r="2" spans="1:11" ht="39.6">
      <c r="A2" s="15" t="s">
        <v>2</v>
      </c>
      <c r="B2" s="3" t="s">
        <v>3</v>
      </c>
      <c r="C2" s="3" t="s">
        <v>4</v>
      </c>
      <c r="D2" s="2" t="s">
        <v>5</v>
      </c>
      <c r="E2" s="2" t="s">
        <v>0</v>
      </c>
      <c r="F2" s="2" t="s">
        <v>6</v>
      </c>
      <c r="G2" s="2" t="s">
        <v>1</v>
      </c>
      <c r="H2" s="2" t="s">
        <v>49</v>
      </c>
    </row>
    <row r="3" spans="1:11" ht="48" customHeight="1">
      <c r="A3" s="32" t="s">
        <v>21</v>
      </c>
      <c r="B3" s="35" t="s">
        <v>22</v>
      </c>
      <c r="C3" s="36">
        <v>14</v>
      </c>
      <c r="D3" s="36"/>
      <c r="E3" s="36">
        <f>C3*D3</f>
        <v>0</v>
      </c>
      <c r="F3" s="36"/>
      <c r="G3" s="36">
        <f>C3*F3</f>
        <v>0</v>
      </c>
      <c r="H3" s="34"/>
      <c r="I3" s="8"/>
      <c r="J3" s="8"/>
      <c r="K3" s="8"/>
    </row>
    <row r="4" spans="1:11" ht="13.2">
      <c r="A4" s="54" t="s">
        <v>50</v>
      </c>
      <c r="C4" s="4"/>
      <c r="D4" s="4"/>
      <c r="E4" s="4">
        <f t="shared" ref="E4:F4" si="0">SUM(E3)</f>
        <v>0</v>
      </c>
      <c r="F4" s="4">
        <f t="shared" si="0"/>
        <v>0</v>
      </c>
      <c r="G4" s="4">
        <f>G3</f>
        <v>0</v>
      </c>
    </row>
    <row r="5" spans="1:11" ht="45.6" customHeight="1">
      <c r="A5" s="55"/>
      <c r="B5" s="56"/>
      <c r="C5" s="57"/>
      <c r="D5" s="58" t="s">
        <v>51</v>
      </c>
      <c r="E5" s="59">
        <v>14</v>
      </c>
      <c r="F5" s="57"/>
      <c r="G5" s="59">
        <v>14</v>
      </c>
    </row>
    <row r="6" spans="1:11" ht="67.5" customHeight="1">
      <c r="A6" s="54" t="s">
        <v>52</v>
      </c>
      <c r="B6" s="56"/>
      <c r="C6" s="59" t="s">
        <v>53</v>
      </c>
      <c r="D6" s="59" t="s">
        <v>54</v>
      </c>
      <c r="E6" s="60">
        <f>E4*E5</f>
        <v>0</v>
      </c>
      <c r="F6" s="59" t="s">
        <v>55</v>
      </c>
      <c r="G6" s="60">
        <f>G4*G5</f>
        <v>0</v>
      </c>
    </row>
    <row r="8" spans="1:11" ht="74.400000000000006" customHeight="1">
      <c r="H8" s="50" t="s">
        <v>43</v>
      </c>
    </row>
    <row r="9" spans="1:11" ht="15.75" customHeight="1">
      <c r="H9" s="51" t="s">
        <v>44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H28"/>
  <sheetViews>
    <sheetView workbookViewId="0">
      <pane ySplit="2" topLeftCell="A3" activePane="bottomLeft" state="frozen"/>
      <selection pane="bottomLeft" activeCell="G24" sqref="G24"/>
    </sheetView>
  </sheetViews>
  <sheetFormatPr defaultColWidth="12.44140625" defaultRowHeight="15.75" customHeight="1"/>
  <cols>
    <col min="1" max="1" width="53" customWidth="1"/>
    <col min="2" max="2" width="3.6640625" customWidth="1"/>
    <col min="3" max="3" width="9.33203125" customWidth="1"/>
    <col min="4" max="5" width="23.109375" customWidth="1"/>
    <col min="6" max="6" width="22.33203125" customWidth="1"/>
    <col min="7" max="7" width="14" customWidth="1"/>
    <col min="8" max="8" width="61.44140625" customWidth="1"/>
  </cols>
  <sheetData>
    <row r="1" spans="1:8" ht="15.75" customHeight="1">
      <c r="A1" s="82" t="s">
        <v>48</v>
      </c>
      <c r="B1" s="83"/>
      <c r="C1" s="83"/>
      <c r="D1" s="83"/>
      <c r="E1" s="83"/>
      <c r="F1" s="83"/>
      <c r="G1" s="84"/>
      <c r="H1" s="1"/>
    </row>
    <row r="2" spans="1:8" ht="40.5" customHeight="1">
      <c r="A2" s="48" t="s">
        <v>2</v>
      </c>
      <c r="B2" s="3" t="s">
        <v>3</v>
      </c>
      <c r="C2" s="3" t="s">
        <v>4</v>
      </c>
      <c r="D2" s="2" t="s">
        <v>5</v>
      </c>
      <c r="E2" s="47" t="s">
        <v>0</v>
      </c>
      <c r="F2" s="2" t="s">
        <v>6</v>
      </c>
      <c r="G2" s="2" t="s">
        <v>1</v>
      </c>
      <c r="H2" s="52" t="s">
        <v>49</v>
      </c>
    </row>
    <row r="3" spans="1:8" ht="46.5" customHeight="1">
      <c r="A3" s="13" t="s">
        <v>24</v>
      </c>
      <c r="B3" s="5" t="s">
        <v>7</v>
      </c>
      <c r="C3" s="5">
        <v>1</v>
      </c>
      <c r="D3" s="5"/>
      <c r="E3" s="11">
        <f t="shared" ref="E3:E11" si="0">D3*C3</f>
        <v>0</v>
      </c>
      <c r="F3" s="5"/>
      <c r="G3" s="11">
        <f t="shared" ref="G3:G12" si="1">F3*C3</f>
        <v>0</v>
      </c>
      <c r="H3" s="6"/>
    </row>
    <row r="4" spans="1:8" ht="59.25" customHeight="1">
      <c r="A4" s="13" t="s">
        <v>25</v>
      </c>
      <c r="B4" s="5" t="s">
        <v>7</v>
      </c>
      <c r="C4" s="5">
        <v>1</v>
      </c>
      <c r="D4" s="5"/>
      <c r="E4" s="11">
        <f t="shared" si="0"/>
        <v>0</v>
      </c>
      <c r="F4" s="5"/>
      <c r="G4" s="11">
        <f t="shared" si="1"/>
        <v>0</v>
      </c>
      <c r="H4" s="6"/>
    </row>
    <row r="5" spans="1:8" ht="41.25" customHeight="1">
      <c r="A5" s="13" t="s">
        <v>26</v>
      </c>
      <c r="B5" s="5" t="s">
        <v>23</v>
      </c>
      <c r="C5" s="5">
        <v>2.5</v>
      </c>
      <c r="D5" s="5"/>
      <c r="E5" s="11">
        <f t="shared" si="0"/>
        <v>0</v>
      </c>
      <c r="F5" s="5"/>
      <c r="G5" s="11">
        <f t="shared" si="1"/>
        <v>0</v>
      </c>
      <c r="H5" s="6"/>
    </row>
    <row r="6" spans="1:8" ht="39" customHeight="1">
      <c r="A6" s="13" t="s">
        <v>27</v>
      </c>
      <c r="B6" s="5" t="s">
        <v>7</v>
      </c>
      <c r="C6" s="5">
        <v>1</v>
      </c>
      <c r="D6" s="5"/>
      <c r="E6" s="11">
        <f t="shared" si="0"/>
        <v>0</v>
      </c>
      <c r="F6" s="5"/>
      <c r="G6" s="11">
        <f t="shared" si="1"/>
        <v>0</v>
      </c>
      <c r="H6" s="12"/>
    </row>
    <row r="7" spans="1:8" ht="27" customHeight="1">
      <c r="A7" s="46" t="s">
        <v>28</v>
      </c>
      <c r="B7" s="5" t="s">
        <v>7</v>
      </c>
      <c r="C7" s="5">
        <v>2</v>
      </c>
      <c r="D7" s="5"/>
      <c r="E7" s="11">
        <f t="shared" si="0"/>
        <v>0</v>
      </c>
      <c r="F7" s="5"/>
      <c r="G7" s="11">
        <f t="shared" si="1"/>
        <v>0</v>
      </c>
      <c r="H7" s="6"/>
    </row>
    <row r="8" spans="1:8" ht="24" customHeight="1">
      <c r="A8" s="13" t="s">
        <v>29</v>
      </c>
      <c r="B8" s="5" t="s">
        <v>7</v>
      </c>
      <c r="C8" s="5">
        <v>1</v>
      </c>
      <c r="D8" s="5"/>
      <c r="E8" s="11">
        <f t="shared" si="0"/>
        <v>0</v>
      </c>
      <c r="F8" s="5"/>
      <c r="G8" s="11">
        <f t="shared" si="1"/>
        <v>0</v>
      </c>
      <c r="H8" s="6"/>
    </row>
    <row r="9" spans="1:8" ht="38.25" customHeight="1">
      <c r="A9" s="13" t="s">
        <v>30</v>
      </c>
      <c r="B9" s="5" t="s">
        <v>7</v>
      </c>
      <c r="C9" s="5">
        <v>1</v>
      </c>
      <c r="D9" s="5"/>
      <c r="E9" s="11">
        <f t="shared" si="0"/>
        <v>0</v>
      </c>
      <c r="F9" s="5"/>
      <c r="G9" s="11">
        <f>F9*C9</f>
        <v>0</v>
      </c>
      <c r="H9" s="6"/>
    </row>
    <row r="10" spans="1:8" ht="53.25" customHeight="1">
      <c r="A10" s="13" t="s">
        <v>31</v>
      </c>
      <c r="B10" s="5" t="s">
        <v>7</v>
      </c>
      <c r="C10" s="5">
        <v>1</v>
      </c>
      <c r="D10" s="5"/>
      <c r="E10" s="11">
        <f t="shared" si="0"/>
        <v>0</v>
      </c>
      <c r="F10" s="5"/>
      <c r="G10" s="11">
        <f t="shared" si="1"/>
        <v>0</v>
      </c>
      <c r="H10" s="6"/>
    </row>
    <row r="11" spans="1:8" ht="53.25" customHeight="1">
      <c r="A11" s="13" t="s">
        <v>32</v>
      </c>
      <c r="B11" s="5" t="s">
        <v>7</v>
      </c>
      <c r="C11" s="5">
        <v>1</v>
      </c>
      <c r="D11" s="5"/>
      <c r="E11" s="11">
        <f t="shared" si="0"/>
        <v>0</v>
      </c>
      <c r="F11" s="5"/>
      <c r="G11" s="11">
        <f t="shared" si="1"/>
        <v>0</v>
      </c>
      <c r="H11" s="6"/>
    </row>
    <row r="12" spans="1:8" ht="41.25" customHeight="1">
      <c r="A12" s="13" t="s">
        <v>33</v>
      </c>
      <c r="B12" s="5" t="s">
        <v>7</v>
      </c>
      <c r="C12" s="5">
        <v>1</v>
      </c>
      <c r="D12" s="11"/>
      <c r="E12" s="11">
        <f>D12*C12</f>
        <v>0</v>
      </c>
      <c r="F12" s="11"/>
      <c r="G12" s="11">
        <f t="shared" si="1"/>
        <v>0</v>
      </c>
      <c r="H12" s="6"/>
    </row>
    <row r="13" spans="1:8" ht="43.5" customHeight="1">
      <c r="A13" s="13" t="s">
        <v>34</v>
      </c>
      <c r="B13" s="5" t="s">
        <v>7</v>
      </c>
      <c r="C13" s="5">
        <v>2</v>
      </c>
      <c r="D13" s="11"/>
      <c r="E13" s="11">
        <f t="shared" ref="E13:E21" si="2">D13*C13</f>
        <v>0</v>
      </c>
      <c r="F13" s="11"/>
      <c r="G13" s="11">
        <f t="shared" ref="G13:G21" si="3">F13*C13</f>
        <v>0</v>
      </c>
      <c r="H13" s="6"/>
    </row>
    <row r="14" spans="1:8" ht="59.25" customHeight="1">
      <c r="A14" s="13" t="s">
        <v>35</v>
      </c>
      <c r="B14" s="5" t="s">
        <v>7</v>
      </c>
      <c r="C14" s="5">
        <v>1</v>
      </c>
      <c r="D14" s="11"/>
      <c r="E14" s="11">
        <f t="shared" si="2"/>
        <v>0</v>
      </c>
      <c r="F14" s="11"/>
      <c r="G14" s="11">
        <f t="shared" si="3"/>
        <v>0</v>
      </c>
      <c r="H14" s="6"/>
    </row>
    <row r="15" spans="1:8" ht="63" customHeight="1">
      <c r="A15" s="13" t="s">
        <v>36</v>
      </c>
      <c r="B15" s="5" t="s">
        <v>7</v>
      </c>
      <c r="C15" s="5">
        <v>1</v>
      </c>
      <c r="D15" s="11"/>
      <c r="E15" s="11">
        <f t="shared" si="2"/>
        <v>0</v>
      </c>
      <c r="F15" s="11"/>
      <c r="G15" s="11">
        <f t="shared" si="3"/>
        <v>0</v>
      </c>
      <c r="H15" s="6"/>
    </row>
    <row r="16" spans="1:8" ht="53.25" customHeight="1">
      <c r="A16" s="13" t="s">
        <v>37</v>
      </c>
      <c r="B16" s="5" t="s">
        <v>7</v>
      </c>
      <c r="C16" s="5">
        <v>1</v>
      </c>
      <c r="D16" s="11"/>
      <c r="E16" s="11">
        <f t="shared" si="2"/>
        <v>0</v>
      </c>
      <c r="F16" s="11"/>
      <c r="G16" s="11">
        <f t="shared" si="3"/>
        <v>0</v>
      </c>
      <c r="H16" s="6"/>
    </row>
    <row r="17" spans="1:8" ht="48" customHeight="1">
      <c r="A17" s="13" t="s">
        <v>38</v>
      </c>
      <c r="B17" s="5" t="s">
        <v>7</v>
      </c>
      <c r="C17" s="5">
        <v>2</v>
      </c>
      <c r="D17" s="11"/>
      <c r="E17" s="11">
        <f t="shared" si="2"/>
        <v>0</v>
      </c>
      <c r="F17" s="11"/>
      <c r="G17" s="11">
        <f t="shared" si="3"/>
        <v>0</v>
      </c>
      <c r="H17" s="6"/>
    </row>
    <row r="18" spans="1:8" ht="42" customHeight="1">
      <c r="A18" s="13" t="s">
        <v>39</v>
      </c>
      <c r="B18" s="5" t="s">
        <v>7</v>
      </c>
      <c r="C18" s="5">
        <v>1</v>
      </c>
      <c r="D18" s="11"/>
      <c r="E18" s="11">
        <f t="shared" si="2"/>
        <v>0</v>
      </c>
      <c r="F18" s="11"/>
      <c r="G18" s="11">
        <f t="shared" si="3"/>
        <v>0</v>
      </c>
      <c r="H18" s="6"/>
    </row>
    <row r="19" spans="1:8" ht="55.5" customHeight="1">
      <c r="A19" s="13" t="s">
        <v>40</v>
      </c>
      <c r="B19" s="5" t="s">
        <v>7</v>
      </c>
      <c r="C19" s="5">
        <v>1</v>
      </c>
      <c r="D19" s="11"/>
      <c r="E19" s="11">
        <f t="shared" si="2"/>
        <v>0</v>
      </c>
      <c r="F19" s="11"/>
      <c r="G19" s="11">
        <f t="shared" si="3"/>
        <v>0</v>
      </c>
      <c r="H19" s="6"/>
    </row>
    <row r="20" spans="1:8" ht="29.25" customHeight="1">
      <c r="A20" s="13" t="s">
        <v>41</v>
      </c>
      <c r="B20" s="5" t="s">
        <v>7</v>
      </c>
      <c r="C20" s="5">
        <v>4</v>
      </c>
      <c r="D20" s="11"/>
      <c r="E20" s="11">
        <f t="shared" si="2"/>
        <v>0</v>
      </c>
      <c r="F20" s="11"/>
      <c r="G20" s="11">
        <f t="shared" si="3"/>
        <v>0</v>
      </c>
      <c r="H20" s="6"/>
    </row>
    <row r="21" spans="1:8" ht="25.5" customHeight="1">
      <c r="A21" s="13" t="s">
        <v>42</v>
      </c>
      <c r="B21" s="5" t="s">
        <v>7</v>
      </c>
      <c r="C21" s="5">
        <v>1</v>
      </c>
      <c r="D21" s="11"/>
      <c r="E21" s="11">
        <f t="shared" si="2"/>
        <v>0</v>
      </c>
      <c r="F21" s="11"/>
      <c r="G21" s="11">
        <f t="shared" si="3"/>
        <v>0</v>
      </c>
      <c r="H21" s="6"/>
    </row>
    <row r="22" spans="1:8" ht="15.75" customHeight="1">
      <c r="A22" s="54" t="s">
        <v>50</v>
      </c>
      <c r="D22" s="49"/>
      <c r="E22" s="49">
        <f>SUM(E12:E21)</f>
        <v>0</v>
      </c>
      <c r="F22" s="49"/>
      <c r="G22" s="49">
        <f>SUM(G3:G21)</f>
        <v>0</v>
      </c>
    </row>
    <row r="23" spans="1:8" ht="15.75" customHeight="1">
      <c r="A23" s="55"/>
      <c r="B23" s="56"/>
      <c r="C23" s="57"/>
      <c r="D23" s="58" t="s">
        <v>51</v>
      </c>
      <c r="E23" s="59">
        <v>70</v>
      </c>
      <c r="F23" s="57"/>
      <c r="G23" s="59">
        <v>70</v>
      </c>
    </row>
    <row r="24" spans="1:8" ht="66.45" customHeight="1">
      <c r="A24" s="54" t="s">
        <v>52</v>
      </c>
      <c r="B24" s="56"/>
      <c r="C24" s="59" t="s">
        <v>53</v>
      </c>
      <c r="D24" s="59" t="s">
        <v>54</v>
      </c>
      <c r="E24" s="60">
        <f>E22*E23</f>
        <v>0</v>
      </c>
      <c r="F24" s="59" t="s">
        <v>55</v>
      </c>
      <c r="G24" s="60">
        <f>G22*G23</f>
        <v>0</v>
      </c>
    </row>
    <row r="27" spans="1:8" ht="62.4" customHeight="1">
      <c r="H27" s="50" t="s">
        <v>43</v>
      </c>
    </row>
    <row r="28" spans="1:8" ht="15.75" customHeight="1">
      <c r="H28" s="51" t="s">
        <v>44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"/>
  <sheetViews>
    <sheetView tabSelected="1" workbookViewId="0">
      <selection activeCell="B4" sqref="B4"/>
    </sheetView>
  </sheetViews>
  <sheetFormatPr defaultRowHeight="13.2"/>
  <cols>
    <col min="1" max="1" width="27.6640625" customWidth="1"/>
    <col min="2" max="2" width="22.6640625" customWidth="1"/>
    <col min="3" max="3" width="18.33203125" customWidth="1"/>
  </cols>
  <sheetData>
    <row r="1" spans="1:3">
      <c r="A1" s="61"/>
      <c r="B1" s="62" t="s">
        <v>59</v>
      </c>
      <c r="C1" s="61"/>
    </row>
    <row r="2" spans="1:3" ht="13.8">
      <c r="A2" s="63"/>
      <c r="B2" s="76"/>
      <c r="C2" s="77"/>
    </row>
    <row r="3" spans="1:3" ht="31.2">
      <c r="A3" s="64" t="s">
        <v>56</v>
      </c>
      <c r="B3" s="65" t="s">
        <v>57</v>
      </c>
      <c r="C3" s="66" t="s">
        <v>58</v>
      </c>
    </row>
    <row r="4" spans="1:3">
      <c r="A4" s="67" t="s">
        <v>60</v>
      </c>
      <c r="B4" s="68">
        <f>'zadanie III zestaw 8'!E22</f>
        <v>0</v>
      </c>
      <c r="C4" s="69">
        <f>'zadanie III zestaw 8'!G22</f>
        <v>0</v>
      </c>
    </row>
    <row r="5" spans="1:3">
      <c r="A5" s="67" t="s">
        <v>61</v>
      </c>
      <c r="B5" s="68">
        <f>'zadanie III zestaw 9'!E6</f>
        <v>0</v>
      </c>
      <c r="C5" s="69">
        <f>'zadanie III zestaw 9'!G6</f>
        <v>0</v>
      </c>
    </row>
    <row r="6" spans="1:3">
      <c r="A6" s="67" t="s">
        <v>62</v>
      </c>
      <c r="B6" s="68">
        <f>'zadanie III zestaw 10'!E6</f>
        <v>0</v>
      </c>
      <c r="C6" s="69">
        <f>'zadanie III zestaw 10'!G6</f>
        <v>0</v>
      </c>
    </row>
    <row r="7" spans="1:3">
      <c r="A7" s="67" t="s">
        <v>63</v>
      </c>
      <c r="B7" s="68">
        <f>'zadanie III zestaw 13'!E24</f>
        <v>0</v>
      </c>
      <c r="C7" s="69">
        <f>'zadanie III zestaw 13'!G24</f>
        <v>0</v>
      </c>
    </row>
    <row r="8" spans="1:3" ht="15.6">
      <c r="A8" s="70" t="s">
        <v>52</v>
      </c>
      <c r="B8" s="71">
        <f>SUM(B4:B7)</f>
        <v>0</v>
      </c>
      <c r="C8" s="72">
        <f>SUM(C4:C7)</f>
        <v>0</v>
      </c>
    </row>
    <row r="9" spans="1:3">
      <c r="A9" s="61"/>
      <c r="B9" s="61"/>
      <c r="C9" s="61"/>
    </row>
    <row r="10" spans="1:3">
      <c r="A10" s="61"/>
      <c r="B10" s="61"/>
      <c r="C10" s="61"/>
    </row>
    <row r="11" spans="1:3">
      <c r="A11" s="61"/>
      <c r="B11" s="61"/>
      <c r="C11" s="61"/>
    </row>
    <row r="12" spans="1:3" ht="211.2">
      <c r="A12" s="61"/>
      <c r="B12" s="61"/>
      <c r="C12" s="73" t="s">
        <v>43</v>
      </c>
    </row>
    <row r="13" spans="1:3" ht="26.4">
      <c r="A13" s="61"/>
      <c r="B13" s="61"/>
      <c r="C13" s="74" t="s">
        <v>44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 III zestaw 8</vt:lpstr>
      <vt:lpstr>zadanie III zestaw 9</vt:lpstr>
      <vt:lpstr>zadanie III zestaw 10</vt:lpstr>
      <vt:lpstr>zadanie III zestaw 13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Prawnik MT</cp:lastModifiedBy>
  <dcterms:created xsi:type="dcterms:W3CDTF">2022-05-03T19:51:20Z</dcterms:created>
  <dcterms:modified xsi:type="dcterms:W3CDTF">2022-05-18T10:11:03Z</dcterms:modified>
</cp:coreProperties>
</file>