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17115" windowHeight="6405"/>
  </bookViews>
  <sheets>
    <sheet name="Wszystkie" sheetId="6" r:id="rId1"/>
    <sheet name="Kat A" sheetId="1" r:id="rId2"/>
    <sheet name="Kat B" sheetId="2" r:id="rId3"/>
    <sheet name="Kat C" sheetId="3" r:id="rId4"/>
    <sheet name="GBi" sheetId="4" r:id="rId5"/>
    <sheet name="Arkusz8" sheetId="8" r:id="rId6"/>
  </sheets>
  <calcPr calcId="145621"/>
</workbook>
</file>

<file path=xl/calcChain.xml><?xml version="1.0" encoding="utf-8"?>
<calcChain xmlns="http://schemas.openxmlformats.org/spreadsheetml/2006/main">
  <c r="G31" i="6" l="1"/>
  <c r="G59" i="6"/>
  <c r="G16" i="6"/>
  <c r="G15" i="6"/>
  <c r="G58" i="6"/>
  <c r="G44" i="6"/>
  <c r="G56" i="6"/>
  <c r="G57" i="6"/>
  <c r="G30" i="6"/>
  <c r="G43" i="6"/>
  <c r="B7" i="1"/>
  <c r="G42" i="6"/>
  <c r="G28" i="6"/>
  <c r="G29" i="6"/>
  <c r="G25" i="6"/>
  <c r="G53" i="6"/>
  <c r="G54" i="6"/>
  <c r="G55" i="6"/>
  <c r="G23" i="6"/>
  <c r="G24" i="6"/>
  <c r="G11" i="6"/>
  <c r="G12" i="6"/>
  <c r="G13" i="6"/>
  <c r="G14" i="6"/>
  <c r="G10" i="6"/>
  <c r="G52" i="6"/>
  <c r="G22" i="6"/>
</calcChain>
</file>

<file path=xl/sharedStrings.xml><?xml version="1.0" encoding="utf-8"?>
<sst xmlns="http://schemas.openxmlformats.org/spreadsheetml/2006/main" count="262" uniqueCount="57">
  <si>
    <t>Marek Milaniak, Piotr Pierwoła</t>
  </si>
  <si>
    <t>Gr. Podhalańska</t>
  </si>
  <si>
    <t>A</t>
  </si>
  <si>
    <t>Bartosz Adamczyk, Maciej Janiszewski</t>
  </si>
  <si>
    <t>Sławomir Czubak, Michał Klamut</t>
  </si>
  <si>
    <t>Łukasz Dziuban, Paweł Surmacz</t>
  </si>
  <si>
    <t>Iwona Turosz, Jan Koza</t>
  </si>
  <si>
    <t>Dominik Jagieła, Tomasz Januszczak</t>
  </si>
  <si>
    <t>Marcin Kobak, Paweł Nowakowski</t>
  </si>
  <si>
    <t>Gr. Krynicka</t>
  </si>
  <si>
    <t>Gr. Karkonoska</t>
  </si>
  <si>
    <t>Gr. Bieszcz.</t>
  </si>
  <si>
    <t>BiOSG</t>
  </si>
  <si>
    <t>Szymon Zachwieja, Piotr Stolarczyk</t>
  </si>
  <si>
    <t>Jakub Przystaś, Piotr Kożuch</t>
  </si>
  <si>
    <t>Marcin Deja, Tomasz Kościsz</t>
  </si>
  <si>
    <t>Arkady Dąbrowski, Andrzej Kwiatkowski</t>
  </si>
  <si>
    <t>Arkadiusz Kitkowski, Sławomir Parzonka</t>
  </si>
  <si>
    <t>Maciej Moskwa, Marcin Trybała</t>
  </si>
  <si>
    <t>Grzegorz Gawłowski, Krzysztof Banot</t>
  </si>
  <si>
    <t>Tomasz Ostrowski, Michał Gajewski</t>
  </si>
  <si>
    <t>Marcin Pudło, Andrzej Małek</t>
  </si>
  <si>
    <t>Paweł Stańko, Tomasz Skawiński</t>
  </si>
  <si>
    <t>Golik Paweł, Leszek Prokop</t>
  </si>
  <si>
    <t>Gr. W-K</t>
  </si>
  <si>
    <t>Gr. Beskidzka</t>
  </si>
  <si>
    <t>B</t>
  </si>
  <si>
    <t>Jerzy Zachwieja, Grzegorz Niżnik</t>
  </si>
  <si>
    <t>Rajmund Kondratowicz, Jacek Barancewicz</t>
  </si>
  <si>
    <t>Waldemar Czado, Mateusz Jarosiński</t>
  </si>
  <si>
    <t>Ryszard Orłowski, Andrzej Zieliński</t>
  </si>
  <si>
    <t>C</t>
  </si>
  <si>
    <t>MIEJSCE</t>
  </si>
  <si>
    <t>IMIE, NAZWISKO</t>
  </si>
  <si>
    <t>GRUPA</t>
  </si>
  <si>
    <t>KATEGORIA</t>
  </si>
  <si>
    <t>NR STARTOWY</t>
  </si>
  <si>
    <t>CZAS</t>
  </si>
  <si>
    <t>NR. STARTOWY</t>
  </si>
  <si>
    <t>Bi</t>
  </si>
  <si>
    <t>„Memoriał Olka Ostrowskiego w narciarstwie Wysokogórskim”</t>
  </si>
  <si>
    <t>Wetlina / Ustrzyki Górne 2017</t>
  </si>
  <si>
    <t>NIEOFICJALNE WYNIKI  KATEGORIA "A"</t>
  </si>
  <si>
    <t>NIEOFICJALNE WYNIKI  KATEGORIA "B"</t>
  </si>
  <si>
    <t xml:space="preserve">Gr. Bieszcz.  / BiOSG       </t>
  </si>
  <si>
    <t>NIEOFICJALNE WYNIKI  KATEGORIA "C"</t>
  </si>
  <si>
    <t>NIEOFICJALNE WYNIKI  KATEGORIA "Bi"</t>
  </si>
  <si>
    <t>STRATA</t>
  </si>
  <si>
    <t xml:space="preserve">Gr. Bieszcz./BiOSG       </t>
  </si>
  <si>
    <t>Piotr Szeliga, Daniel Polak</t>
  </si>
  <si>
    <t>3,03.50</t>
  </si>
  <si>
    <t>3,03.52</t>
  </si>
  <si>
    <t>+0,56.50</t>
  </si>
  <si>
    <t>+0,56.52</t>
  </si>
  <si>
    <t>Gr. Bieszczadzka</t>
  </si>
  <si>
    <t>Gr. Wałbrzysko-Kłodzka</t>
  </si>
  <si>
    <t>NIEOFICJALNE WYNIKI  KATEGORIA "Grupa Bieszczadzka"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</si>
</sst>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mm:ss.0;@"/>
    <numFmt numFmtId="166" formatCode="0.00;[Red]0.00"/>
    <numFmt numFmtId="167" formatCode="0.00_ ;[Red]\-0.00\ "/>
    <numFmt numFmtId="169" formatCode="0.00;[Red]\+0.00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3">
    <border>
      <left/>
      <right/>
      <top/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0" fillId="0" borderId="1" xfId="0" applyFont="1" applyBorder="1" applyAlignment="1">
      <alignment horizontal="left" vertical="top"/>
    </xf>
    <xf numFmtId="0" fontId="0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7" fontId="0" fillId="0" borderId="0" xfId="0" applyNumberFormat="1"/>
    <xf numFmtId="169" fontId="0" fillId="0" borderId="0" xfId="0" applyNumberFormat="1"/>
    <xf numFmtId="0" fontId="3" fillId="0" borderId="0" xfId="0" applyNumberFormat="1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NumberFormat="1" applyFont="1" applyAlignment="1">
      <alignment horizontal="center"/>
    </xf>
    <xf numFmtId="169" fontId="3" fillId="0" borderId="0" xfId="0" applyNumberFormat="1" applyFont="1"/>
    <xf numFmtId="0" fontId="3" fillId="0" borderId="1" xfId="0" applyFont="1" applyBorder="1" applyAlignment="1">
      <alignment horizontal="center"/>
    </xf>
    <xf numFmtId="0" fontId="4" fillId="2" borderId="0" xfId="0" applyFont="1" applyFill="1" applyBorder="1"/>
    <xf numFmtId="0" fontId="4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2" fontId="4" fillId="2" borderId="0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/>
    </xf>
    <xf numFmtId="0" fontId="3" fillId="0" borderId="0" xfId="0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166" fontId="3" fillId="0" borderId="0" xfId="0" applyNumberFormat="1" applyFont="1" applyBorder="1"/>
    <xf numFmtId="169" fontId="3" fillId="0" borderId="0" xfId="0" applyNumberFormat="1" applyFont="1" applyBorder="1"/>
    <xf numFmtId="49" fontId="5" fillId="0" borderId="0" xfId="0" applyNumberFormat="1" applyFont="1" applyBorder="1" applyAlignment="1">
      <alignment horizontal="right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169" fontId="3" fillId="0" borderId="0" xfId="0" applyNumberFormat="1" applyFont="1" applyAlignment="1">
      <alignment horizontal="center"/>
    </xf>
    <xf numFmtId="167" fontId="3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top"/>
    </xf>
    <xf numFmtId="2" fontId="8" fillId="0" borderId="0" xfId="0" applyNumberFormat="1" applyFont="1" applyAlignment="1">
      <alignment horizontal="center"/>
    </xf>
    <xf numFmtId="2" fontId="8" fillId="0" borderId="0" xfId="0" applyNumberFormat="1" applyFont="1" applyBorder="1" applyAlignment="1">
      <alignment horizontal="center"/>
    </xf>
    <xf numFmtId="0" fontId="8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Normalny" xfId="0" builtinId="0"/>
  </cellStyles>
  <dxfs count="52"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67" formatCode="0.00_ ;[Red]\-0.00\ 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theme="1"/>
          <bgColor theme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6" formatCode="0.00;[Red]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top" textRotation="0" indent="0" justifyLastLine="0" shrinkToFit="0" readingOrder="0"/>
      <border diagonalUp="0" diagonalDown="0" outline="0">
        <left/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top" textRotation="0" indent="0" justifyLastLine="0" shrinkToFit="0" readingOrder="0"/>
      <border diagonalUp="0" diagonalDown="0" outline="0">
        <left/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1"/>
        </top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numFmt numFmtId="0" formatCode="General"/>
    </dxf>
    <dxf>
      <numFmt numFmtId="164" formatCode="mm:ss.0;@"/>
    </dxf>
    <dxf>
      <numFmt numFmtId="164" formatCode="mm:ss.0;@"/>
      <alignment horizont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mm:ss.0;@"/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 style="thin">
          <color theme="1"/>
        </right>
        <top style="thin">
          <color theme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top" textRotation="0" indent="0" justifyLastLine="0" shrinkToFit="0" readingOrder="0"/>
      <border diagonalUp="0" diagonalDown="0" outline="0">
        <left/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top" textRotation="0" indent="0" justifyLastLine="0" shrinkToFit="0" readingOrder="0"/>
      <border diagonalUp="0" diagonalDown="0" outline="0">
        <left/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1"/>
        </top>
        <bottom/>
      </border>
    </dxf>
    <dxf>
      <border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1"/>
          <bgColor theme="1"/>
        </patternFill>
      </fill>
      <alignment horizontal="center" vertical="bottom" textRotation="0" wrapText="0" indent="0" justifyLastLine="0" shrinkToFit="0" readingOrder="0"/>
    </dxf>
    <dxf>
      <numFmt numFmtId="164" formatCode="mm:ss.0;@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207292</xdr:colOff>
      <xdr:row>0</xdr:row>
      <xdr:rowOff>0</xdr:rowOff>
    </xdr:from>
    <xdr:to>
      <xdr:col>6</xdr:col>
      <xdr:colOff>797668</xdr:colOff>
      <xdr:row>4</xdr:row>
      <xdr:rowOff>168432</xdr:rowOff>
    </xdr:to>
    <xdr:pic>
      <xdr:nvPicPr>
        <xdr:cNvPr id="2" name="Obraz 1" descr="C:\Users\user1\Desktop\Zrzut ekranu 2017-01-25 12.41.18.jp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397" t="12098"/>
        <a:stretch/>
      </xdr:blipFill>
      <xdr:spPr bwMode="auto">
        <a:xfrm>
          <a:off x="7391863" y="0"/>
          <a:ext cx="1379591" cy="112093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238125</xdr:colOff>
      <xdr:row>5</xdr:row>
      <xdr:rowOff>11702</xdr:rowOff>
    </xdr:to>
    <xdr:pic>
      <xdr:nvPicPr>
        <xdr:cNvPr id="3" name="Obraz 2" descr="C:\Users\user1\Desktop\Zrzut ekranu 2017-01-25 12.41.18.jp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789" r="83122"/>
        <a:stretch/>
      </xdr:blipFill>
      <xdr:spPr bwMode="auto">
        <a:xfrm>
          <a:off x="19050" y="0"/>
          <a:ext cx="914400" cy="11410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21772</xdr:colOff>
      <xdr:row>31</xdr:row>
      <xdr:rowOff>16329</xdr:rowOff>
    </xdr:from>
    <xdr:to>
      <xdr:col>1</xdr:col>
      <xdr:colOff>240847</xdr:colOff>
      <xdr:row>36</xdr:row>
      <xdr:rowOff>68852</xdr:rowOff>
    </xdr:to>
    <xdr:pic>
      <xdr:nvPicPr>
        <xdr:cNvPr id="4" name="Obraz 3" descr="C:\Users\user1\Desktop\Zrzut ekranu 2017-01-25 12.41.18.jp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789" r="83122"/>
        <a:stretch/>
      </xdr:blipFill>
      <xdr:spPr bwMode="auto">
        <a:xfrm>
          <a:off x="21772" y="6357258"/>
          <a:ext cx="913039" cy="115470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204107</xdr:colOff>
      <xdr:row>31</xdr:row>
      <xdr:rowOff>68035</xdr:rowOff>
    </xdr:from>
    <xdr:to>
      <xdr:col>6</xdr:col>
      <xdr:colOff>794483</xdr:colOff>
      <xdr:row>36</xdr:row>
      <xdr:rowOff>86788</xdr:rowOff>
    </xdr:to>
    <xdr:pic>
      <xdr:nvPicPr>
        <xdr:cNvPr id="5" name="Obraz 4" descr="C:\Users\user1\Desktop\Zrzut ekranu 2017-01-25 12.41.18.jp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397" t="12098"/>
        <a:stretch/>
      </xdr:blipFill>
      <xdr:spPr bwMode="auto">
        <a:xfrm>
          <a:off x="7388678" y="6408964"/>
          <a:ext cx="1379591" cy="112093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id="14" name="Tabela1815" displayName="Tabela1815" ref="A8:G16" totalsRowShown="0" dataDxfId="27">
  <autoFilter ref="A8:G16"/>
  <sortState ref="A7:G13">
    <sortCondition ref="F6:F13"/>
  </sortState>
  <tableColumns count="7">
    <tableColumn id="1" name="MIEJSCE" dataDxfId="34">
      <calculatedColumnFormula>'Kat A'!B7:G13</calculatedColumnFormula>
    </tableColumn>
    <tableColumn id="2" name="IMIE, NAZWISKO" dataDxfId="33"/>
    <tableColumn id="3" name="GRUPA" dataDxfId="32"/>
    <tableColumn id="5" name="KATEGORIA" dataDxfId="31"/>
    <tableColumn id="6" name="NR STARTOWY" dataDxfId="30"/>
    <tableColumn id="9" name="CZAS" dataDxfId="29"/>
    <tableColumn id="7" name="STRATA" dataDxfId="28">
      <calculatedColumnFormula>$F$9-Tabela1815[[#This Row],[CZAS]]</calculatedColumnFormula>
    </tableColumn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15" name="Tabela91116" displayName="Tabela91116" ref="A20:G31" totalsRowShown="0" headerRowDxfId="19" dataDxfId="18" tableBorderDxfId="51">
  <autoFilter ref="A20:G31"/>
  <sortState ref="A19:G29">
    <sortCondition ref="F18:F29"/>
  </sortState>
  <tableColumns count="7">
    <tableColumn id="1" name="MIEJSCE" dataDxfId="26"/>
    <tableColumn id="2" name="IMIE, NAZWISKO" dataDxfId="25"/>
    <tableColumn id="3" name="GRUPA" dataDxfId="24"/>
    <tableColumn id="4" name="KATEGORIA" dataDxfId="23"/>
    <tableColumn id="5" name="NR. STARTOWY" dataDxfId="22"/>
    <tableColumn id="6" name="CZAS" dataDxfId="21"/>
    <tableColumn id="7" name="STRATA" dataDxfId="20">
      <calculatedColumnFormula>$F$21-Tabela91116[[#This Row],[CZAS]]</calculatedColumnFormula>
    </tableColumn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id="16" name="Tabela11317" displayName="Tabela11317" ref="A40:G44" totalsRowShown="0" headerRowDxfId="10" dataDxfId="9">
  <autoFilter ref="A40:G44"/>
  <tableColumns count="7">
    <tableColumn id="1" name="MIEJSCE" dataDxfId="17"/>
    <tableColumn id="2" name="IMIE, NAZWISKO" dataDxfId="16"/>
    <tableColumn id="3" name="GRUPA" dataDxfId="15"/>
    <tableColumn id="5" name="KATEGORIA" dataDxfId="14"/>
    <tableColumn id="6" name="NR STARTOWY" dataDxfId="13"/>
    <tableColumn id="7" name="CZAS" dataDxfId="12"/>
    <tableColumn id="4" name="STRATA" dataDxfId="11">
      <calculatedColumnFormula>$F$41-Tabela11317[[#This Row],[CZAS]]</calculatedColumnFormula>
    </tableColumn>
  </tableColumns>
  <tableStyleInfo name="TableStyleLight8" showFirstColumn="0" showLastColumn="0" showRowStripes="1" showColumnStripes="0"/>
</table>
</file>

<file path=xl/tables/table4.xml><?xml version="1.0" encoding="utf-8"?>
<table xmlns="http://schemas.openxmlformats.org/spreadsheetml/2006/main" id="17" name="Tabela1891418" displayName="Tabela1891418" ref="A50:G59" totalsRowShown="0" headerRowDxfId="1" dataDxfId="0">
  <autoFilter ref="A50:G59"/>
  <sortState ref="A53:G60">
    <sortCondition ref="F52:F60"/>
  </sortState>
  <tableColumns count="7">
    <tableColumn id="1" name="MIEJSCE" dataDxfId="8"/>
    <tableColumn id="2" name="IMIE, NAZWISKO" dataDxfId="7"/>
    <tableColumn id="3" name="GRUPA" dataDxfId="6"/>
    <tableColumn id="5" name="KATEGORIA" dataDxfId="5"/>
    <tableColumn id="6" name="NR. STARTOWY" dataDxfId="4"/>
    <tableColumn id="9" name="CZAS" dataDxfId="3"/>
    <tableColumn id="4" name="STRATA" dataDxfId="2">
      <calculatedColumnFormula>$F$51-Tabela1891418[[#This Row],[CZAS]]</calculatedColumnFormula>
    </tableColumn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id="7" name="Tabela18" displayName="Tabela18" ref="B6:G13" totalsRowShown="0">
  <autoFilter ref="B6:G13"/>
  <sortState ref="B7:G13">
    <sortCondition ref="G2:G9"/>
  </sortState>
  <tableColumns count="6">
    <tableColumn id="1" name="MIEJSCE" dataDxfId="35"/>
    <tableColumn id="2" name="IMIE, NAZWISKO"/>
    <tableColumn id="3" name="GRUPA"/>
    <tableColumn id="5" name="KATEGORIA" dataDxfId="50"/>
    <tableColumn id="6" name="NR STARTOWY" dataDxfId="49"/>
    <tableColumn id="9" name="CZAS" dataDxfId="48"/>
  </tableColumns>
  <tableStyleInfo name="TableStyleLight8" showFirstColumn="0" showLastColumn="0" showRowStripes="1" showColumnStripes="0"/>
</table>
</file>

<file path=xl/tables/table6.xml><?xml version="1.0" encoding="utf-8"?>
<table xmlns="http://schemas.openxmlformats.org/spreadsheetml/2006/main" id="9" name="Tabela9" displayName="Tabela9" ref="B6:G17" totalsRowShown="0" headerRowDxfId="47" tableBorderDxfId="46">
  <autoFilter ref="B6:G17"/>
  <tableColumns count="6">
    <tableColumn id="1" name="MIEJSCE" dataDxfId="45"/>
    <tableColumn id="2" name="IMIE, NAZWISKO" dataDxfId="44"/>
    <tableColumn id="3" name="GRUPA" dataDxfId="43"/>
    <tableColumn id="4" name="KATEGORIA" dataDxfId="42"/>
    <tableColumn id="5" name="NR. STARTOWY" dataDxfId="41"/>
    <tableColumn id="6" name="CZAS" dataDxfId="40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1" name="Tabela1" displayName="Tabela1" ref="B6:G10" totalsRowShown="0">
  <autoFilter ref="B6:G10"/>
  <tableColumns count="6">
    <tableColumn id="1" name="MIEJSCE"/>
    <tableColumn id="2" name="IMIE, NAZWISKO"/>
    <tableColumn id="3" name="GRUPA"/>
    <tableColumn id="5" name="KATEGORIA" dataDxfId="39"/>
    <tableColumn id="6" name="NR STARTOWY" dataDxfId="38"/>
    <tableColumn id="7" name="CZAS" dataDxfId="37"/>
  </tableColumns>
  <tableStyleInfo name="TableStyleLight8" showFirstColumn="0" showLastColumn="0" showRowStripes="1" showColumnStripes="0"/>
</table>
</file>

<file path=xl/tables/table8.xml><?xml version="1.0" encoding="utf-8"?>
<table xmlns="http://schemas.openxmlformats.org/spreadsheetml/2006/main" id="8" name="Tabela189" displayName="Tabela189" ref="B6:G14" totalsRowShown="0">
  <autoFilter ref="B6:G14"/>
  <tableColumns count="6">
    <tableColumn id="1" name="MIEJSCE"/>
    <tableColumn id="2" name="IMIE, NAZWISKO"/>
    <tableColumn id="3" name="GRUPA"/>
    <tableColumn id="5" name="KATEGORIA"/>
    <tableColumn id="6" name="NR. STARTOWY"/>
    <tableColumn id="9" name="CZAS" dataDxfId="36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2"/>
  <sheetViews>
    <sheetView tabSelected="1" view="pageLayout" topLeftCell="A4" zoomScale="70" zoomScaleNormal="80" zoomScalePageLayoutView="70" workbookViewId="0">
      <selection activeCell="G28" sqref="G28"/>
    </sheetView>
  </sheetViews>
  <sheetFormatPr defaultRowHeight="15" x14ac:dyDescent="0.25"/>
  <cols>
    <col min="1" max="1" width="9.85546875" customWidth="1"/>
    <col min="2" max="2" width="40.7109375" customWidth="1"/>
    <col min="3" max="3" width="22.42578125" customWidth="1"/>
    <col min="4" max="4" width="13.5703125" customWidth="1"/>
    <col min="5" max="5" width="15.5703125" customWidth="1"/>
    <col min="6" max="6" width="11.28515625" customWidth="1"/>
    <col min="7" max="7" width="12.28515625" customWidth="1"/>
  </cols>
  <sheetData>
    <row r="2" spans="1:7" ht="21" x14ac:dyDescent="0.35">
      <c r="A2" s="50" t="s">
        <v>40</v>
      </c>
      <c r="B2" s="42"/>
      <c r="C2" s="42"/>
      <c r="D2" s="42"/>
      <c r="E2" s="42"/>
      <c r="F2" s="42"/>
      <c r="G2" s="42"/>
    </row>
    <row r="3" spans="1:7" ht="18.75" x14ac:dyDescent="0.3">
      <c r="A3" s="42" t="s">
        <v>41</v>
      </c>
      <c r="B3" s="42"/>
      <c r="C3" s="42"/>
      <c r="D3" s="42"/>
      <c r="E3" s="42"/>
      <c r="F3" s="42"/>
      <c r="G3" s="42"/>
    </row>
    <row r="4" spans="1:7" ht="18.75" x14ac:dyDescent="0.3">
      <c r="A4" s="44"/>
      <c r="B4" s="44"/>
      <c r="C4" s="44"/>
      <c r="D4" s="44"/>
      <c r="E4" s="44"/>
      <c r="F4" s="44"/>
      <c r="G4" s="44"/>
    </row>
    <row r="5" spans="1:7" x14ac:dyDescent="0.25">
      <c r="A5" s="2"/>
      <c r="B5" s="2"/>
      <c r="C5" s="2"/>
      <c r="D5" s="2"/>
      <c r="E5" s="2"/>
      <c r="F5" s="2"/>
    </row>
    <row r="6" spans="1:7" ht="17.25" x14ac:dyDescent="0.3">
      <c r="A6" s="43" t="s">
        <v>42</v>
      </c>
      <c r="B6" s="43"/>
      <c r="C6" s="43"/>
      <c r="D6" s="43"/>
      <c r="E6" s="43"/>
      <c r="F6" s="43"/>
      <c r="G6" s="43"/>
    </row>
    <row r="8" spans="1:7" x14ac:dyDescent="0.25">
      <c r="A8" t="s">
        <v>32</v>
      </c>
      <c r="B8" t="s">
        <v>33</v>
      </c>
      <c r="C8" t="s">
        <v>34</v>
      </c>
      <c r="D8" t="s">
        <v>35</v>
      </c>
      <c r="E8" t="s">
        <v>36</v>
      </c>
      <c r="F8" s="3" t="s">
        <v>37</v>
      </c>
      <c r="G8" s="3" t="s">
        <v>47</v>
      </c>
    </row>
    <row r="9" spans="1:7" ht="15.75" x14ac:dyDescent="0.25">
      <c r="A9" s="18">
        <v>1</v>
      </c>
      <c r="B9" s="19" t="s">
        <v>4</v>
      </c>
      <c r="C9" s="19" t="s">
        <v>10</v>
      </c>
      <c r="D9" s="20" t="s">
        <v>2</v>
      </c>
      <c r="E9" s="20">
        <v>3</v>
      </c>
      <c r="F9" s="49">
        <v>2.1800000000000002</v>
      </c>
      <c r="G9" s="19"/>
    </row>
    <row r="10" spans="1:7" ht="15.75" x14ac:dyDescent="0.25">
      <c r="A10" s="18">
        <v>2</v>
      </c>
      <c r="B10" s="19" t="s">
        <v>7</v>
      </c>
      <c r="C10" s="19" t="s">
        <v>54</v>
      </c>
      <c r="D10" s="20" t="s">
        <v>2</v>
      </c>
      <c r="E10" s="20">
        <v>6</v>
      </c>
      <c r="F10" s="21">
        <v>2.4300000000000002</v>
      </c>
      <c r="G10" s="22">
        <f>$F$9-Tabela1815[[#This Row],[CZAS]]</f>
        <v>-0.25</v>
      </c>
    </row>
    <row r="11" spans="1:7" ht="15.75" x14ac:dyDescent="0.25">
      <c r="A11" s="18">
        <v>3</v>
      </c>
      <c r="B11" s="19" t="s">
        <v>0</v>
      </c>
      <c r="C11" s="19" t="s">
        <v>1</v>
      </c>
      <c r="D11" s="20" t="s">
        <v>2</v>
      </c>
      <c r="E11" s="20">
        <v>1</v>
      </c>
      <c r="F11" s="21">
        <v>2.44</v>
      </c>
      <c r="G11" s="22">
        <f>$F$9-Tabela1815[[#This Row],[CZAS]]</f>
        <v>-0.25999999999999979</v>
      </c>
    </row>
    <row r="12" spans="1:7" ht="15.75" x14ac:dyDescent="0.25">
      <c r="A12" s="18">
        <v>4</v>
      </c>
      <c r="B12" s="19" t="s">
        <v>5</v>
      </c>
      <c r="C12" s="19" t="s">
        <v>54</v>
      </c>
      <c r="D12" s="20" t="s">
        <v>2</v>
      </c>
      <c r="E12" s="20">
        <v>4</v>
      </c>
      <c r="F12" s="21">
        <v>2.4500000000000002</v>
      </c>
      <c r="G12" s="22">
        <f>$F$9-Tabela1815[[#This Row],[CZAS]]</f>
        <v>-0.27</v>
      </c>
    </row>
    <row r="13" spans="1:7" ht="15.75" x14ac:dyDescent="0.25">
      <c r="A13" s="18">
        <v>5</v>
      </c>
      <c r="B13" s="19" t="s">
        <v>6</v>
      </c>
      <c r="C13" s="19" t="s">
        <v>54</v>
      </c>
      <c r="D13" s="20" t="s">
        <v>2</v>
      </c>
      <c r="E13" s="20">
        <v>5</v>
      </c>
      <c r="F13" s="21">
        <v>2.4700000000000002</v>
      </c>
      <c r="G13" s="22">
        <f>$F$9-Tabela1815[[#This Row],[CZAS]]</f>
        <v>-0.29000000000000004</v>
      </c>
    </row>
    <row r="14" spans="1:7" ht="15.75" x14ac:dyDescent="0.25">
      <c r="A14" s="18">
        <v>6</v>
      </c>
      <c r="B14" s="19" t="s">
        <v>3</v>
      </c>
      <c r="C14" s="19" t="s">
        <v>9</v>
      </c>
      <c r="D14" s="20" t="s">
        <v>2</v>
      </c>
      <c r="E14" s="20">
        <v>2</v>
      </c>
      <c r="F14" s="21">
        <v>2.5299999999999998</v>
      </c>
      <c r="G14" s="22">
        <f>$F$9-Tabela1815[[#This Row],[CZAS]]</f>
        <v>-0.34999999999999964</v>
      </c>
    </row>
    <row r="15" spans="1:7" ht="15.75" x14ac:dyDescent="0.25">
      <c r="A15" s="18">
        <v>7</v>
      </c>
      <c r="B15" s="19" t="s">
        <v>8</v>
      </c>
      <c r="C15" s="19" t="s">
        <v>12</v>
      </c>
      <c r="D15" s="20" t="s">
        <v>2</v>
      </c>
      <c r="E15" s="20">
        <v>7</v>
      </c>
      <c r="F15" s="21">
        <v>3.24</v>
      </c>
      <c r="G15" s="22">
        <f>$F$9-Tabela1815[[#This Row],[CZAS]]</f>
        <v>-1.06</v>
      </c>
    </row>
    <row r="16" spans="1:7" ht="15.75" x14ac:dyDescent="0.25">
      <c r="A16" s="18">
        <v>8</v>
      </c>
      <c r="B16" s="19" t="s">
        <v>49</v>
      </c>
      <c r="C16" s="19" t="s">
        <v>54</v>
      </c>
      <c r="D16" s="20" t="s">
        <v>2</v>
      </c>
      <c r="E16" s="20">
        <v>23</v>
      </c>
      <c r="F16" s="21">
        <v>5.03</v>
      </c>
      <c r="G16" s="22">
        <f>($F$9-Tabela1815[[#This Row],[CZAS]])+0.4</f>
        <v>-2.4500000000000002</v>
      </c>
    </row>
    <row r="18" spans="1:11" ht="17.25" x14ac:dyDescent="0.3">
      <c r="A18" s="43" t="s">
        <v>43</v>
      </c>
      <c r="B18" s="43"/>
      <c r="C18" s="43"/>
      <c r="D18" s="43"/>
      <c r="E18" s="43"/>
      <c r="F18" s="43"/>
      <c r="G18" s="43"/>
    </row>
    <row r="20" spans="1:11" ht="15.75" x14ac:dyDescent="0.25">
      <c r="A20" s="24" t="s">
        <v>32</v>
      </c>
      <c r="B20" s="24" t="s">
        <v>33</v>
      </c>
      <c r="C20" s="24" t="s">
        <v>34</v>
      </c>
      <c r="D20" s="25" t="s">
        <v>35</v>
      </c>
      <c r="E20" s="26" t="s">
        <v>38</v>
      </c>
      <c r="F20" s="27" t="s">
        <v>37</v>
      </c>
      <c r="G20" s="28" t="s">
        <v>47</v>
      </c>
    </row>
    <row r="21" spans="1:11" ht="15.75" x14ac:dyDescent="0.25">
      <c r="A21" s="29">
        <v>1</v>
      </c>
      <c r="B21" s="30" t="s">
        <v>13</v>
      </c>
      <c r="C21" s="30" t="s">
        <v>1</v>
      </c>
      <c r="D21" s="23" t="s">
        <v>26</v>
      </c>
      <c r="E21" s="31">
        <v>8</v>
      </c>
      <c r="F21" s="48">
        <v>2.0699999999999998</v>
      </c>
      <c r="G21" s="33"/>
    </row>
    <row r="22" spans="1:11" ht="15.75" x14ac:dyDescent="0.25">
      <c r="A22" s="29">
        <v>2</v>
      </c>
      <c r="B22" s="30" t="s">
        <v>14</v>
      </c>
      <c r="C22" s="30" t="s">
        <v>9</v>
      </c>
      <c r="D22" s="23" t="s">
        <v>26</v>
      </c>
      <c r="E22" s="31">
        <v>9</v>
      </c>
      <c r="F22" s="32">
        <v>2.1</v>
      </c>
      <c r="G22" s="34">
        <f>$F$21-Tabela91116[[#This Row],[CZAS]]</f>
        <v>-3.0000000000000249E-2</v>
      </c>
    </row>
    <row r="23" spans="1:11" ht="15.75" x14ac:dyDescent="0.25">
      <c r="A23" s="29">
        <v>3</v>
      </c>
      <c r="B23" s="30" t="s">
        <v>20</v>
      </c>
      <c r="C23" s="30" t="s">
        <v>54</v>
      </c>
      <c r="D23" s="23" t="s">
        <v>26</v>
      </c>
      <c r="E23" s="31">
        <v>15</v>
      </c>
      <c r="F23" s="32">
        <v>2.2999999999999998</v>
      </c>
      <c r="G23" s="34">
        <f>$F$21-Tabela91116[[#This Row],[CZAS]]</f>
        <v>-0.22999999999999998</v>
      </c>
    </row>
    <row r="24" spans="1:11" ht="15.75" x14ac:dyDescent="0.25">
      <c r="A24" s="29">
        <v>4</v>
      </c>
      <c r="B24" s="30" t="s">
        <v>21</v>
      </c>
      <c r="C24" s="30" t="s">
        <v>54</v>
      </c>
      <c r="D24" s="23" t="s">
        <v>26</v>
      </c>
      <c r="E24" s="31">
        <v>16</v>
      </c>
      <c r="F24" s="32">
        <v>2.33</v>
      </c>
      <c r="G24" s="34">
        <f>$F$21-Tabela91116[[#This Row],[CZAS]]</f>
        <v>-0.26000000000000023</v>
      </c>
    </row>
    <row r="25" spans="1:11" ht="15.75" x14ac:dyDescent="0.25">
      <c r="A25" s="29">
        <v>5</v>
      </c>
      <c r="B25" s="30" t="s">
        <v>18</v>
      </c>
      <c r="C25" s="30" t="s">
        <v>25</v>
      </c>
      <c r="D25" s="23" t="s">
        <v>26</v>
      </c>
      <c r="E25" s="31">
        <v>13</v>
      </c>
      <c r="F25" s="32">
        <v>2.56</v>
      </c>
      <c r="G25" s="34">
        <f>$F$21-Tabela91116[[#This Row],[CZAS]]</f>
        <v>-0.49000000000000021</v>
      </c>
      <c r="K25" s="16"/>
    </row>
    <row r="26" spans="1:11" ht="15.75" x14ac:dyDescent="0.25">
      <c r="A26" s="29">
        <v>6</v>
      </c>
      <c r="B26" s="30" t="s">
        <v>16</v>
      </c>
      <c r="C26" s="30" t="s">
        <v>55</v>
      </c>
      <c r="D26" s="23" t="s">
        <v>26</v>
      </c>
      <c r="E26" s="31">
        <v>11</v>
      </c>
      <c r="F26" s="32" t="s">
        <v>50</v>
      </c>
      <c r="G26" s="35" t="s">
        <v>52</v>
      </c>
    </row>
    <row r="27" spans="1:11" ht="15.75" x14ac:dyDescent="0.25">
      <c r="A27" s="29">
        <v>7</v>
      </c>
      <c r="B27" s="30" t="s">
        <v>19</v>
      </c>
      <c r="C27" s="30" t="s">
        <v>25</v>
      </c>
      <c r="D27" s="23" t="s">
        <v>26</v>
      </c>
      <c r="E27" s="31">
        <v>14</v>
      </c>
      <c r="F27" s="32" t="s">
        <v>51</v>
      </c>
      <c r="G27" s="35" t="s">
        <v>53</v>
      </c>
    </row>
    <row r="28" spans="1:11" ht="15.75" x14ac:dyDescent="0.25">
      <c r="A28" s="29">
        <v>8</v>
      </c>
      <c r="B28" s="30" t="s">
        <v>15</v>
      </c>
      <c r="C28" s="30" t="s">
        <v>9</v>
      </c>
      <c r="D28" s="23" t="s">
        <v>26</v>
      </c>
      <c r="E28" s="31">
        <v>10</v>
      </c>
      <c r="F28" s="32">
        <v>3.09</v>
      </c>
      <c r="G28" s="34">
        <f>$F$21-Tabela91116[[#This Row],[CZAS]]</f>
        <v>-1.02</v>
      </c>
      <c r="K28" s="16"/>
    </row>
    <row r="29" spans="1:11" ht="15.75" x14ac:dyDescent="0.25">
      <c r="A29" s="29">
        <v>9</v>
      </c>
      <c r="B29" s="30" t="s">
        <v>22</v>
      </c>
      <c r="C29" s="36" t="s">
        <v>48</v>
      </c>
      <c r="D29" s="23" t="s">
        <v>26</v>
      </c>
      <c r="E29" s="31">
        <v>17</v>
      </c>
      <c r="F29" s="32">
        <v>3.14</v>
      </c>
      <c r="G29" s="34">
        <f>$F$21-Tabela91116[[#This Row],[CZAS]]</f>
        <v>-1.0700000000000003</v>
      </c>
    </row>
    <row r="30" spans="1:11" ht="15.75" x14ac:dyDescent="0.25">
      <c r="A30" s="29">
        <v>10</v>
      </c>
      <c r="B30" s="30" t="s">
        <v>17</v>
      </c>
      <c r="C30" s="30" t="s">
        <v>55</v>
      </c>
      <c r="D30" s="23" t="s">
        <v>26</v>
      </c>
      <c r="E30" s="31">
        <v>12</v>
      </c>
      <c r="F30" s="32">
        <v>3.56</v>
      </c>
      <c r="G30" s="34">
        <f>$F$21-Tabela91116[[#This Row],[CZAS]]</f>
        <v>-1.4900000000000002</v>
      </c>
    </row>
    <row r="31" spans="1:11" ht="15.75" x14ac:dyDescent="0.25">
      <c r="A31" s="29">
        <v>11</v>
      </c>
      <c r="B31" s="30" t="s">
        <v>23</v>
      </c>
      <c r="C31" s="30" t="s">
        <v>12</v>
      </c>
      <c r="D31" s="23" t="s">
        <v>26</v>
      </c>
      <c r="E31" s="31">
        <v>18</v>
      </c>
      <c r="F31" s="32">
        <v>5.08</v>
      </c>
      <c r="G31" s="34">
        <f>$F$21-Tabela91116[[#This Row],[CZAS]]</f>
        <v>-3.0100000000000002</v>
      </c>
    </row>
    <row r="32" spans="1:11" ht="15.75" x14ac:dyDescent="0.25">
      <c r="A32" s="45"/>
      <c r="B32" s="46"/>
      <c r="C32" s="46"/>
      <c r="D32" s="31"/>
      <c r="E32" s="31"/>
      <c r="F32" s="32"/>
      <c r="G32" s="33"/>
    </row>
    <row r="33" spans="1:7" ht="21" x14ac:dyDescent="0.35">
      <c r="A33" s="50" t="s">
        <v>40</v>
      </c>
      <c r="B33" s="42"/>
      <c r="C33" s="42"/>
      <c r="D33" s="42"/>
      <c r="E33" s="42"/>
      <c r="F33" s="42"/>
      <c r="G33" s="42"/>
    </row>
    <row r="34" spans="1:7" ht="18.75" x14ac:dyDescent="0.3">
      <c r="A34" s="42" t="s">
        <v>41</v>
      </c>
      <c r="B34" s="42"/>
      <c r="C34" s="42"/>
      <c r="D34" s="42"/>
      <c r="E34" s="42"/>
      <c r="F34" s="42"/>
      <c r="G34" s="42"/>
    </row>
    <row r="35" spans="1:7" x14ac:dyDescent="0.25">
      <c r="A35" s="2"/>
      <c r="B35" s="2"/>
      <c r="C35" s="2"/>
      <c r="D35" s="2"/>
      <c r="E35" s="2"/>
      <c r="F35" s="2"/>
    </row>
    <row r="36" spans="1:7" x14ac:dyDescent="0.25">
      <c r="A36" s="3"/>
      <c r="B36" s="3"/>
      <c r="C36" s="3"/>
      <c r="D36" s="3"/>
      <c r="E36" s="3"/>
      <c r="F36" s="3"/>
    </row>
    <row r="38" spans="1:7" ht="17.25" x14ac:dyDescent="0.3">
      <c r="A38" s="43" t="s">
        <v>45</v>
      </c>
      <c r="B38" s="43"/>
      <c r="C38" s="43"/>
      <c r="D38" s="43"/>
      <c r="E38" s="43"/>
      <c r="F38" s="43"/>
      <c r="G38" s="43"/>
    </row>
    <row r="40" spans="1:7" ht="15.75" x14ac:dyDescent="0.25">
      <c r="A40" s="19" t="s">
        <v>32</v>
      </c>
      <c r="B40" s="19" t="s">
        <v>33</v>
      </c>
      <c r="C40" s="19" t="s">
        <v>34</v>
      </c>
      <c r="D40" s="37" t="s">
        <v>35</v>
      </c>
      <c r="E40" s="20" t="s">
        <v>36</v>
      </c>
      <c r="F40" s="20" t="s">
        <v>37</v>
      </c>
      <c r="G40" s="20" t="s">
        <v>47</v>
      </c>
    </row>
    <row r="41" spans="1:7" ht="15.75" x14ac:dyDescent="0.25">
      <c r="A41" s="20">
        <v>1</v>
      </c>
      <c r="B41" s="19" t="s">
        <v>27</v>
      </c>
      <c r="C41" s="19" t="s">
        <v>1</v>
      </c>
      <c r="D41" s="38" t="s">
        <v>31</v>
      </c>
      <c r="E41" s="38">
        <v>19</v>
      </c>
      <c r="F41" s="47">
        <v>2.52</v>
      </c>
      <c r="G41" s="39"/>
    </row>
    <row r="42" spans="1:7" ht="15.75" x14ac:dyDescent="0.25">
      <c r="A42" s="20">
        <v>2</v>
      </c>
      <c r="B42" s="19" t="s">
        <v>28</v>
      </c>
      <c r="C42" s="19" t="s">
        <v>10</v>
      </c>
      <c r="D42" s="38" t="s">
        <v>31</v>
      </c>
      <c r="E42" s="38">
        <v>20</v>
      </c>
      <c r="F42" s="39">
        <v>3.13</v>
      </c>
      <c r="G42" s="40">
        <f>($F$41-Tabela11317[[#This Row],[CZAS]])+0.4</f>
        <v>-0.20999999999999985</v>
      </c>
    </row>
    <row r="43" spans="1:7" ht="15.75" x14ac:dyDescent="0.25">
      <c r="A43" s="20">
        <v>3</v>
      </c>
      <c r="B43" s="19" t="s">
        <v>29</v>
      </c>
      <c r="C43" s="19" t="s">
        <v>54</v>
      </c>
      <c r="D43" s="38" t="s">
        <v>31</v>
      </c>
      <c r="E43" s="38">
        <v>21</v>
      </c>
      <c r="F43" s="39">
        <v>3.3</v>
      </c>
      <c r="G43" s="40">
        <f>($F$41-Tabela11317[[#This Row],[CZAS]])+0.4</f>
        <v>-0.37999999999999978</v>
      </c>
    </row>
    <row r="44" spans="1:7" ht="15.75" x14ac:dyDescent="0.25">
      <c r="A44" s="20">
        <v>4</v>
      </c>
      <c r="B44" s="19" t="s">
        <v>30</v>
      </c>
      <c r="C44" s="19" t="s">
        <v>54</v>
      </c>
      <c r="D44" s="38" t="s">
        <v>31</v>
      </c>
      <c r="E44" s="38">
        <v>22</v>
      </c>
      <c r="F44" s="39">
        <v>4.41</v>
      </c>
      <c r="G44" s="40">
        <f>($F$41-Tabela11317[[#This Row],[CZAS]])+0.4</f>
        <v>-1.4900000000000002</v>
      </c>
    </row>
    <row r="48" spans="1:7" ht="17.25" x14ac:dyDescent="0.3">
      <c r="A48" s="43" t="s">
        <v>56</v>
      </c>
      <c r="B48" s="43"/>
      <c r="C48" s="43"/>
      <c r="D48" s="43"/>
      <c r="E48" s="43"/>
      <c r="F48" s="43"/>
      <c r="G48" s="43"/>
    </row>
    <row r="50" spans="1:7" ht="15.75" x14ac:dyDescent="0.25">
      <c r="A50" s="19" t="s">
        <v>32</v>
      </c>
      <c r="B50" s="19" t="s">
        <v>33</v>
      </c>
      <c r="C50" s="19" t="s">
        <v>34</v>
      </c>
      <c r="D50" s="19" t="s">
        <v>35</v>
      </c>
      <c r="E50" s="19" t="s">
        <v>38</v>
      </c>
      <c r="F50" s="20" t="s">
        <v>37</v>
      </c>
      <c r="G50" s="20" t="s">
        <v>47</v>
      </c>
    </row>
    <row r="51" spans="1:7" ht="15.75" x14ac:dyDescent="0.25">
      <c r="A51" s="20">
        <v>1</v>
      </c>
      <c r="B51" s="19" t="s">
        <v>20</v>
      </c>
      <c r="C51" s="19" t="s">
        <v>54</v>
      </c>
      <c r="D51" s="20" t="s">
        <v>39</v>
      </c>
      <c r="E51" s="20">
        <v>15</v>
      </c>
      <c r="F51" s="47">
        <v>2.2999999999999998</v>
      </c>
      <c r="G51" s="41"/>
    </row>
    <row r="52" spans="1:7" ht="15.75" x14ac:dyDescent="0.25">
      <c r="A52" s="20">
        <v>2</v>
      </c>
      <c r="B52" s="19" t="s">
        <v>21</v>
      </c>
      <c r="C52" s="19" t="s">
        <v>54</v>
      </c>
      <c r="D52" s="20" t="s">
        <v>39</v>
      </c>
      <c r="E52" s="20">
        <v>16</v>
      </c>
      <c r="F52" s="39">
        <v>2.33</v>
      </c>
      <c r="G52" s="40">
        <f>$F$51-Tabela1891418[[#This Row],[CZAS]]</f>
        <v>-3.0000000000000249E-2</v>
      </c>
    </row>
    <row r="53" spans="1:7" ht="15.75" x14ac:dyDescent="0.25">
      <c r="A53" s="20">
        <v>3</v>
      </c>
      <c r="B53" s="19" t="s">
        <v>7</v>
      </c>
      <c r="C53" s="19" t="s">
        <v>54</v>
      </c>
      <c r="D53" s="20" t="s">
        <v>39</v>
      </c>
      <c r="E53" s="20">
        <v>6</v>
      </c>
      <c r="F53" s="39">
        <v>2.4300000000000002</v>
      </c>
      <c r="G53" s="40">
        <f>$F$51-Tabela1891418[[#This Row],[CZAS]]</f>
        <v>-0.13000000000000034</v>
      </c>
    </row>
    <row r="54" spans="1:7" ht="15.75" x14ac:dyDescent="0.25">
      <c r="A54" s="20">
        <v>4</v>
      </c>
      <c r="B54" s="19" t="s">
        <v>5</v>
      </c>
      <c r="C54" s="19" t="s">
        <v>54</v>
      </c>
      <c r="D54" s="20" t="s">
        <v>39</v>
      </c>
      <c r="E54" s="20">
        <v>4</v>
      </c>
      <c r="F54" s="39">
        <v>2.4500000000000002</v>
      </c>
      <c r="G54" s="40">
        <f>$F$51-Tabela1891418[[#This Row],[CZAS]]</f>
        <v>-0.15000000000000036</v>
      </c>
    </row>
    <row r="55" spans="1:7" ht="15.75" x14ac:dyDescent="0.25">
      <c r="A55" s="20">
        <v>5</v>
      </c>
      <c r="B55" s="19" t="s">
        <v>6</v>
      </c>
      <c r="C55" s="19" t="s">
        <v>54</v>
      </c>
      <c r="D55" s="20" t="s">
        <v>39</v>
      </c>
      <c r="E55" s="20">
        <v>5</v>
      </c>
      <c r="F55" s="39">
        <v>2.4700000000000002</v>
      </c>
      <c r="G55" s="40">
        <f>$F$51-Tabela1891418[[#This Row],[CZAS]]</f>
        <v>-0.17000000000000037</v>
      </c>
    </row>
    <row r="56" spans="1:7" ht="15.75" x14ac:dyDescent="0.25">
      <c r="A56" s="20">
        <v>6</v>
      </c>
      <c r="B56" s="19" t="s">
        <v>22</v>
      </c>
      <c r="C56" s="19" t="s">
        <v>54</v>
      </c>
      <c r="D56" s="20" t="s">
        <v>39</v>
      </c>
      <c r="E56" s="20">
        <v>17</v>
      </c>
      <c r="F56" s="39">
        <v>3.14</v>
      </c>
      <c r="G56" s="40">
        <f>($F$51-Tabela1891418[[#This Row],[CZAS]])+0.4</f>
        <v>-0.44000000000000028</v>
      </c>
    </row>
    <row r="57" spans="1:7" ht="15.75" x14ac:dyDescent="0.25">
      <c r="A57" s="20">
        <v>7</v>
      </c>
      <c r="B57" s="19" t="s">
        <v>29</v>
      </c>
      <c r="C57" s="19" t="s">
        <v>54</v>
      </c>
      <c r="D57" s="20" t="s">
        <v>39</v>
      </c>
      <c r="E57" s="20">
        <v>21</v>
      </c>
      <c r="F57" s="39">
        <v>3.56</v>
      </c>
      <c r="G57" s="40">
        <f>$F$51-Tabela1891418[[#This Row],[CZAS]]</f>
        <v>-1.2600000000000002</v>
      </c>
    </row>
    <row r="58" spans="1:7" ht="15.75" x14ac:dyDescent="0.25">
      <c r="A58" s="20">
        <v>8</v>
      </c>
      <c r="B58" s="19" t="s">
        <v>30</v>
      </c>
      <c r="C58" s="19" t="s">
        <v>54</v>
      </c>
      <c r="D58" s="20" t="s">
        <v>39</v>
      </c>
      <c r="E58" s="20">
        <v>22</v>
      </c>
      <c r="F58" s="39">
        <v>4.41</v>
      </c>
      <c r="G58" s="40">
        <f>$F$51-Tabela1891418[[#This Row],[CZAS]]</f>
        <v>-2.1100000000000003</v>
      </c>
    </row>
    <row r="59" spans="1:7" ht="15.75" x14ac:dyDescent="0.25">
      <c r="A59" s="20">
        <v>9</v>
      </c>
      <c r="B59" s="19" t="s">
        <v>49</v>
      </c>
      <c r="C59" s="19" t="s">
        <v>54</v>
      </c>
      <c r="D59" s="20" t="s">
        <v>39</v>
      </c>
      <c r="E59" s="20">
        <v>23</v>
      </c>
      <c r="F59" s="39">
        <v>5.03</v>
      </c>
      <c r="G59" s="40">
        <f>($F$51-Tabela1891418[[#This Row],[CZAS]])+0.4</f>
        <v>-2.3300000000000005</v>
      </c>
    </row>
    <row r="60" spans="1:7" x14ac:dyDescent="0.25">
      <c r="G60" s="17"/>
    </row>
    <row r="61" spans="1:7" x14ac:dyDescent="0.25">
      <c r="G61" s="17"/>
    </row>
    <row r="62" spans="1:7" x14ac:dyDescent="0.25">
      <c r="G62" s="17"/>
    </row>
  </sheetData>
  <mergeCells count="8">
    <mergeCell ref="A2:G2"/>
    <mergeCell ref="A3:G3"/>
    <mergeCell ref="A6:G6"/>
    <mergeCell ref="A18:G18"/>
    <mergeCell ref="A33:G33"/>
    <mergeCell ref="A34:G34"/>
    <mergeCell ref="A38:G38"/>
    <mergeCell ref="A48:G48"/>
  </mergeCells>
  <printOptions horizontalCentered="1"/>
  <pageMargins left="0.70866141732283472" right="0.70866141732283472" top="0.74803149606299213" bottom="0.74803149606299213" header="0.31496062992125984" footer="0.31496062992125984"/>
  <pageSetup paperSize="9" fitToWidth="0" orientation="landscape" horizontalDpi="0" verticalDpi="0" r:id="rId1"/>
  <ignoredErrors>
    <ignoredError sqref="G26:G27 G42:G44 A9:A15 G56 G16 G59:G62" calculatedColumn="1"/>
  </ignoredErrors>
  <drawing r:id="rId2"/>
  <tableParts count="4"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6"/>
  <sheetViews>
    <sheetView zoomScaleNormal="100" workbookViewId="0">
      <selection activeCell="B7" sqref="B7:B13"/>
    </sheetView>
  </sheetViews>
  <sheetFormatPr defaultRowHeight="15" x14ac:dyDescent="0.25"/>
  <cols>
    <col min="2" max="2" width="9.85546875" customWidth="1"/>
    <col min="3" max="3" width="36.42578125" customWidth="1"/>
    <col min="4" max="4" width="18.7109375" customWidth="1"/>
    <col min="5" max="5" width="12" customWidth="1"/>
    <col min="6" max="6" width="15.5703125" customWidth="1"/>
    <col min="7" max="7" width="12.140625" customWidth="1"/>
  </cols>
  <sheetData>
    <row r="1" spans="2:7" x14ac:dyDescent="0.25">
      <c r="B1" s="15" t="s">
        <v>40</v>
      </c>
      <c r="C1" s="15"/>
      <c r="D1" s="15"/>
      <c r="E1" s="15"/>
      <c r="F1" s="15"/>
      <c r="G1" s="15"/>
    </row>
    <row r="2" spans="2:7" x14ac:dyDescent="0.25">
      <c r="B2" s="15" t="s">
        <v>41</v>
      </c>
      <c r="C2" s="15"/>
      <c r="D2" s="15"/>
      <c r="E2" s="15"/>
      <c r="F2" s="15"/>
      <c r="G2" s="15"/>
    </row>
    <row r="3" spans="2:7" x14ac:dyDescent="0.25">
      <c r="B3" s="2"/>
      <c r="C3" s="2"/>
      <c r="D3" s="2"/>
      <c r="E3" s="2"/>
      <c r="F3" s="2"/>
      <c r="G3" s="2"/>
    </row>
    <row r="4" spans="2:7" x14ac:dyDescent="0.25">
      <c r="B4" s="14" t="s">
        <v>42</v>
      </c>
      <c r="C4" s="15"/>
      <c r="D4" s="15"/>
      <c r="E4" s="15"/>
      <c r="F4" s="15"/>
      <c r="G4" s="15"/>
    </row>
    <row r="6" spans="2:7" x14ac:dyDescent="0.25">
      <c r="B6" t="s">
        <v>32</v>
      </c>
      <c r="C6" t="s">
        <v>33</v>
      </c>
      <c r="D6" t="s">
        <v>34</v>
      </c>
      <c r="E6" t="s">
        <v>35</v>
      </c>
      <c r="F6" t="s">
        <v>36</v>
      </c>
      <c r="G6" t="s">
        <v>37</v>
      </c>
    </row>
    <row r="7" spans="2:7" x14ac:dyDescent="0.25">
      <c r="B7">
        <f>'Kat A'!A7:A14</f>
        <v>0</v>
      </c>
      <c r="C7" t="s">
        <v>4</v>
      </c>
      <c r="D7" t="s">
        <v>10</v>
      </c>
      <c r="E7" s="2" t="s">
        <v>2</v>
      </c>
      <c r="F7" s="2">
        <v>3</v>
      </c>
      <c r="G7" s="1"/>
    </row>
    <row r="8" spans="2:7" x14ac:dyDescent="0.25">
      <c r="C8" t="s">
        <v>0</v>
      </c>
      <c r="D8" t="s">
        <v>1</v>
      </c>
      <c r="E8" s="2" t="s">
        <v>2</v>
      </c>
      <c r="F8" s="2">
        <v>1</v>
      </c>
      <c r="G8" s="1"/>
    </row>
    <row r="9" spans="2:7" x14ac:dyDescent="0.25">
      <c r="C9" t="s">
        <v>3</v>
      </c>
      <c r="D9" t="s">
        <v>9</v>
      </c>
      <c r="E9" s="2" t="s">
        <v>2</v>
      </c>
      <c r="F9" s="2">
        <v>2</v>
      </c>
      <c r="G9" s="1"/>
    </row>
    <row r="10" spans="2:7" x14ac:dyDescent="0.25">
      <c r="C10" t="s">
        <v>5</v>
      </c>
      <c r="D10" t="s">
        <v>11</v>
      </c>
      <c r="E10" s="2" t="s">
        <v>2</v>
      </c>
      <c r="F10" s="2">
        <v>4</v>
      </c>
      <c r="G10" s="1"/>
    </row>
    <row r="11" spans="2:7" x14ac:dyDescent="0.25">
      <c r="C11" t="s">
        <v>6</v>
      </c>
      <c r="D11" t="s">
        <v>11</v>
      </c>
      <c r="E11" s="2" t="s">
        <v>2</v>
      </c>
      <c r="F11" s="2">
        <v>5</v>
      </c>
      <c r="G11" s="1"/>
    </row>
    <row r="12" spans="2:7" x14ac:dyDescent="0.25">
      <c r="C12" t="s">
        <v>7</v>
      </c>
      <c r="D12" t="s">
        <v>11</v>
      </c>
      <c r="E12" s="2" t="s">
        <v>2</v>
      </c>
      <c r="F12" s="2">
        <v>6</v>
      </c>
      <c r="G12" s="1"/>
    </row>
    <row r="13" spans="2:7" x14ac:dyDescent="0.25">
      <c r="C13" t="s">
        <v>8</v>
      </c>
      <c r="D13" t="s">
        <v>12</v>
      </c>
      <c r="E13" s="2" t="s">
        <v>2</v>
      </c>
      <c r="F13" s="2">
        <v>7</v>
      </c>
      <c r="G13" s="1"/>
    </row>
    <row r="15" spans="2:7" x14ac:dyDescent="0.25">
      <c r="B15" s="14"/>
      <c r="C15" s="15"/>
      <c r="D15" s="15"/>
      <c r="E15" s="15"/>
      <c r="F15" s="15"/>
      <c r="G15" s="15"/>
    </row>
    <row r="22" spans="2:7" x14ac:dyDescent="0.25">
      <c r="B22" s="15"/>
      <c r="C22" s="15"/>
      <c r="D22" s="15"/>
      <c r="E22" s="15"/>
      <c r="F22" s="15"/>
      <c r="G22" s="15"/>
    </row>
    <row r="23" spans="2:7" x14ac:dyDescent="0.25">
      <c r="B23" s="15"/>
      <c r="C23" s="15"/>
      <c r="D23" s="15"/>
      <c r="E23" s="15"/>
      <c r="F23" s="15"/>
      <c r="G23" s="15"/>
    </row>
    <row r="24" spans="2:7" x14ac:dyDescent="0.25">
      <c r="B24" s="2"/>
      <c r="C24" s="2"/>
      <c r="D24" s="2"/>
      <c r="E24" s="2"/>
      <c r="F24" s="2"/>
      <c r="G24" s="2"/>
    </row>
    <row r="26" spans="2:7" x14ac:dyDescent="0.25">
      <c r="B26" s="14"/>
      <c r="C26" s="15"/>
      <c r="D26" s="15"/>
      <c r="E26" s="15"/>
      <c r="F26" s="15"/>
      <c r="G26" s="15"/>
    </row>
    <row r="28" spans="2:7" x14ac:dyDescent="0.25">
      <c r="E28" s="2"/>
      <c r="F28" s="2"/>
      <c r="G28" s="2"/>
    </row>
    <row r="29" spans="2:7" x14ac:dyDescent="0.25">
      <c r="E29" s="12"/>
      <c r="F29" s="12"/>
      <c r="G29" s="13"/>
    </row>
    <row r="30" spans="2:7" x14ac:dyDescent="0.25">
      <c r="E30" s="12"/>
      <c r="F30" s="12"/>
      <c r="G30" s="13"/>
    </row>
    <row r="31" spans="2:7" x14ac:dyDescent="0.25">
      <c r="E31" s="12"/>
      <c r="F31" s="12"/>
      <c r="G31" s="13"/>
    </row>
    <row r="32" spans="2:7" x14ac:dyDescent="0.25">
      <c r="E32" s="12"/>
      <c r="F32" s="12"/>
      <c r="G32" s="13"/>
    </row>
    <row r="36" spans="2:7" x14ac:dyDescent="0.25">
      <c r="B36" s="14"/>
      <c r="C36" s="15"/>
      <c r="D36" s="15"/>
      <c r="E36" s="15"/>
      <c r="F36" s="15"/>
      <c r="G36" s="15"/>
    </row>
    <row r="39" spans="2:7" x14ac:dyDescent="0.25">
      <c r="G39" s="1"/>
    </row>
    <row r="40" spans="2:7" x14ac:dyDescent="0.25">
      <c r="G40" s="1"/>
    </row>
    <row r="41" spans="2:7" x14ac:dyDescent="0.25">
      <c r="G41" s="1"/>
    </row>
    <row r="42" spans="2:7" x14ac:dyDescent="0.25">
      <c r="G42" s="1"/>
    </row>
    <row r="43" spans="2:7" x14ac:dyDescent="0.25">
      <c r="G43" s="1"/>
    </row>
    <row r="44" spans="2:7" x14ac:dyDescent="0.25">
      <c r="G44" s="1"/>
    </row>
    <row r="45" spans="2:7" x14ac:dyDescent="0.25">
      <c r="G45" s="1"/>
    </row>
    <row r="46" spans="2:7" x14ac:dyDescent="0.25">
      <c r="G46" s="1"/>
    </row>
  </sheetData>
  <mergeCells count="8">
    <mergeCell ref="B26:G26"/>
    <mergeCell ref="B36:G36"/>
    <mergeCell ref="B22:G22"/>
    <mergeCell ref="B23:G23"/>
    <mergeCell ref="B1:G1"/>
    <mergeCell ref="B2:G2"/>
    <mergeCell ref="B4:G4"/>
    <mergeCell ref="B15:G15"/>
  </mergeCells>
  <pageMargins left="0.7" right="0.7" top="0.75" bottom="0.75" header="0.3" footer="0.3"/>
  <pageSetup paperSize="9" orientation="landscape" horizontalDpi="0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7"/>
  <sheetViews>
    <sheetView topLeftCell="A4" zoomScaleNormal="100" workbookViewId="0">
      <selection activeCell="B4" sqref="B4:G17"/>
    </sheetView>
  </sheetViews>
  <sheetFormatPr defaultRowHeight="15" x14ac:dyDescent="0.25"/>
  <cols>
    <col min="2" max="2" width="9.42578125" customWidth="1"/>
    <col min="3" max="3" width="36.85546875" customWidth="1"/>
    <col min="4" max="4" width="24.42578125" customWidth="1"/>
    <col min="5" max="5" width="12.140625" customWidth="1"/>
    <col min="6" max="6" width="13.7109375" customWidth="1"/>
    <col min="7" max="7" width="12.7109375" customWidth="1"/>
  </cols>
  <sheetData>
    <row r="1" spans="2:7" x14ac:dyDescent="0.25">
      <c r="B1" s="15" t="s">
        <v>40</v>
      </c>
      <c r="C1" s="15"/>
      <c r="D1" s="15"/>
      <c r="E1" s="15"/>
      <c r="F1" s="15"/>
      <c r="G1" s="15"/>
    </row>
    <row r="2" spans="2:7" x14ac:dyDescent="0.25">
      <c r="B2" s="15" t="s">
        <v>41</v>
      </c>
      <c r="C2" s="15"/>
      <c r="D2" s="15"/>
      <c r="E2" s="15"/>
      <c r="F2" s="15"/>
      <c r="G2" s="15"/>
    </row>
    <row r="3" spans="2:7" x14ac:dyDescent="0.25">
      <c r="B3" s="2"/>
      <c r="C3" s="2"/>
      <c r="D3" s="2"/>
      <c r="E3" s="2"/>
      <c r="F3" s="2"/>
      <c r="G3" s="2"/>
    </row>
    <row r="4" spans="2:7" x14ac:dyDescent="0.25">
      <c r="B4" s="14" t="s">
        <v>43</v>
      </c>
      <c r="C4" s="15"/>
      <c r="D4" s="15"/>
      <c r="E4" s="15"/>
      <c r="F4" s="15"/>
      <c r="G4" s="15"/>
    </row>
    <row r="6" spans="2:7" x14ac:dyDescent="0.25">
      <c r="B6" s="7" t="s">
        <v>32</v>
      </c>
      <c r="C6" s="7" t="s">
        <v>33</v>
      </c>
      <c r="D6" s="7" t="s">
        <v>34</v>
      </c>
      <c r="E6" s="8" t="s">
        <v>35</v>
      </c>
      <c r="F6" s="8" t="s">
        <v>38</v>
      </c>
      <c r="G6" s="8" t="s">
        <v>37</v>
      </c>
    </row>
    <row r="7" spans="2:7" x14ac:dyDescent="0.25">
      <c r="B7" s="11"/>
      <c r="C7" s="9" t="s">
        <v>13</v>
      </c>
      <c r="D7" s="9" t="s">
        <v>1</v>
      </c>
      <c r="E7" s="4" t="s">
        <v>26</v>
      </c>
      <c r="F7" s="5">
        <v>8</v>
      </c>
      <c r="G7" s="6"/>
    </row>
    <row r="8" spans="2:7" x14ac:dyDescent="0.25">
      <c r="B8" s="11"/>
      <c r="C8" s="9" t="s">
        <v>14</v>
      </c>
      <c r="D8" s="9" t="s">
        <v>9</v>
      </c>
      <c r="E8" s="4" t="s">
        <v>26</v>
      </c>
      <c r="F8" s="5">
        <v>9</v>
      </c>
      <c r="G8" s="6"/>
    </row>
    <row r="9" spans="2:7" x14ac:dyDescent="0.25">
      <c r="B9" s="11"/>
      <c r="C9" s="9" t="s">
        <v>15</v>
      </c>
      <c r="D9" s="9" t="s">
        <v>9</v>
      </c>
      <c r="E9" s="4" t="s">
        <v>26</v>
      </c>
      <c r="F9" s="5">
        <v>10</v>
      </c>
      <c r="G9" s="6"/>
    </row>
    <row r="10" spans="2:7" x14ac:dyDescent="0.25">
      <c r="B10" s="11"/>
      <c r="C10" s="9" t="s">
        <v>16</v>
      </c>
      <c r="D10" s="9" t="s">
        <v>24</v>
      </c>
      <c r="E10" s="4" t="s">
        <v>26</v>
      </c>
      <c r="F10" s="5">
        <v>11</v>
      </c>
      <c r="G10" s="6"/>
    </row>
    <row r="11" spans="2:7" x14ac:dyDescent="0.25">
      <c r="B11" s="11"/>
      <c r="C11" s="9" t="s">
        <v>17</v>
      </c>
      <c r="D11" s="9" t="s">
        <v>24</v>
      </c>
      <c r="E11" s="4" t="s">
        <v>26</v>
      </c>
      <c r="F11" s="5">
        <v>12</v>
      </c>
      <c r="G11" s="6"/>
    </row>
    <row r="12" spans="2:7" x14ac:dyDescent="0.25">
      <c r="B12" s="11"/>
      <c r="C12" s="9" t="s">
        <v>18</v>
      </c>
      <c r="D12" s="9" t="s">
        <v>25</v>
      </c>
      <c r="E12" s="4" t="s">
        <v>26</v>
      </c>
      <c r="F12" s="5">
        <v>13</v>
      </c>
      <c r="G12" s="6"/>
    </row>
    <row r="13" spans="2:7" x14ac:dyDescent="0.25">
      <c r="B13" s="11"/>
      <c r="C13" s="9" t="s">
        <v>19</v>
      </c>
      <c r="D13" s="9" t="s">
        <v>25</v>
      </c>
      <c r="E13" s="4" t="s">
        <v>26</v>
      </c>
      <c r="F13" s="5">
        <v>14</v>
      </c>
      <c r="G13" s="6"/>
    </row>
    <row r="14" spans="2:7" x14ac:dyDescent="0.25">
      <c r="B14" s="11"/>
      <c r="C14" s="9" t="s">
        <v>20</v>
      </c>
      <c r="D14" s="9" t="s">
        <v>11</v>
      </c>
      <c r="E14" s="4" t="s">
        <v>26</v>
      </c>
      <c r="F14" s="5">
        <v>15</v>
      </c>
      <c r="G14" s="6"/>
    </row>
    <row r="15" spans="2:7" x14ac:dyDescent="0.25">
      <c r="B15" s="11"/>
      <c r="C15" s="9" t="s">
        <v>21</v>
      </c>
      <c r="D15" s="9" t="s">
        <v>11</v>
      </c>
      <c r="E15" s="4" t="s">
        <v>26</v>
      </c>
      <c r="F15" s="5">
        <v>16</v>
      </c>
      <c r="G15" s="6"/>
    </row>
    <row r="16" spans="2:7" x14ac:dyDescent="0.25">
      <c r="B16" s="11"/>
      <c r="C16" s="9" t="s">
        <v>22</v>
      </c>
      <c r="D16" s="10" t="s">
        <v>44</v>
      </c>
      <c r="E16" s="4" t="s">
        <v>26</v>
      </c>
      <c r="F16" s="5">
        <v>17</v>
      </c>
      <c r="G16" s="6"/>
    </row>
    <row r="17" spans="2:7" x14ac:dyDescent="0.25">
      <c r="B17" s="11"/>
      <c r="C17" s="9" t="s">
        <v>23</v>
      </c>
      <c r="D17" s="9" t="s">
        <v>12</v>
      </c>
      <c r="E17" s="4" t="s">
        <v>26</v>
      </c>
      <c r="F17" s="5">
        <v>18</v>
      </c>
      <c r="G17" s="6"/>
    </row>
  </sheetData>
  <mergeCells count="3">
    <mergeCell ref="B1:G1"/>
    <mergeCell ref="B2:G2"/>
    <mergeCell ref="B4:G4"/>
  </mergeCells>
  <pageMargins left="0.7" right="0.7" top="0.75" bottom="0.75" header="0.3" footer="0.3"/>
  <pageSetup paperSize="9" orientation="landscape" horizontalDpi="0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0"/>
  <sheetViews>
    <sheetView workbookViewId="0">
      <selection activeCell="C31" sqref="C31"/>
    </sheetView>
  </sheetViews>
  <sheetFormatPr defaultRowHeight="15" x14ac:dyDescent="0.25"/>
  <cols>
    <col min="2" max="2" width="9.85546875" customWidth="1"/>
    <col min="3" max="3" width="39.7109375" customWidth="1"/>
    <col min="4" max="4" width="16.140625" customWidth="1"/>
    <col min="5" max="5" width="10.7109375" customWidth="1"/>
    <col min="6" max="6" width="13.42578125" customWidth="1"/>
    <col min="7" max="7" width="16" customWidth="1"/>
    <col min="8" max="8" width="16.42578125" customWidth="1"/>
  </cols>
  <sheetData>
    <row r="1" spans="2:7" x14ac:dyDescent="0.25">
      <c r="B1" s="15" t="s">
        <v>40</v>
      </c>
      <c r="C1" s="15"/>
      <c r="D1" s="15"/>
      <c r="E1" s="15"/>
      <c r="F1" s="15"/>
      <c r="G1" s="15"/>
    </row>
    <row r="2" spans="2:7" x14ac:dyDescent="0.25">
      <c r="B2" s="15" t="s">
        <v>41</v>
      </c>
      <c r="C2" s="15"/>
      <c r="D2" s="15"/>
      <c r="E2" s="15"/>
      <c r="F2" s="15"/>
      <c r="G2" s="15"/>
    </row>
    <row r="3" spans="2:7" x14ac:dyDescent="0.25">
      <c r="B3" s="2"/>
      <c r="C3" s="2"/>
      <c r="D3" s="2"/>
      <c r="E3" s="2"/>
      <c r="F3" s="2"/>
      <c r="G3" s="2"/>
    </row>
    <row r="4" spans="2:7" x14ac:dyDescent="0.25">
      <c r="B4" s="14" t="s">
        <v>45</v>
      </c>
      <c r="C4" s="15"/>
      <c r="D4" s="15"/>
      <c r="E4" s="15"/>
      <c r="F4" s="15"/>
      <c r="G4" s="15"/>
    </row>
    <row r="6" spans="2:7" ht="16.5" customHeight="1" x14ac:dyDescent="0.25">
      <c r="B6" t="s">
        <v>32</v>
      </c>
      <c r="C6" t="s">
        <v>33</v>
      </c>
      <c r="D6" t="s">
        <v>34</v>
      </c>
      <c r="E6" s="2" t="s">
        <v>35</v>
      </c>
      <c r="F6" s="2" t="s">
        <v>36</v>
      </c>
      <c r="G6" s="2" t="s">
        <v>37</v>
      </c>
    </row>
    <row r="7" spans="2:7" x14ac:dyDescent="0.25">
      <c r="C7" t="s">
        <v>27</v>
      </c>
      <c r="D7" t="s">
        <v>1</v>
      </c>
      <c r="E7" s="12" t="s">
        <v>31</v>
      </c>
      <c r="F7" s="12">
        <v>19</v>
      </c>
      <c r="G7" s="13"/>
    </row>
    <row r="8" spans="2:7" x14ac:dyDescent="0.25">
      <c r="C8" t="s">
        <v>28</v>
      </c>
      <c r="D8" t="s">
        <v>10</v>
      </c>
      <c r="E8" s="12" t="s">
        <v>31</v>
      </c>
      <c r="F8" s="12">
        <v>20</v>
      </c>
      <c r="G8" s="13"/>
    </row>
    <row r="9" spans="2:7" x14ac:dyDescent="0.25">
      <c r="C9" t="s">
        <v>29</v>
      </c>
      <c r="D9" t="s">
        <v>11</v>
      </c>
      <c r="E9" s="12" t="s">
        <v>31</v>
      </c>
      <c r="F9" s="12">
        <v>21</v>
      </c>
      <c r="G9" s="13"/>
    </row>
    <row r="10" spans="2:7" x14ac:dyDescent="0.25">
      <c r="C10" t="s">
        <v>30</v>
      </c>
      <c r="D10" t="s">
        <v>11</v>
      </c>
      <c r="E10" s="12" t="s">
        <v>31</v>
      </c>
      <c r="F10" s="12">
        <v>22</v>
      </c>
      <c r="G10" s="13"/>
    </row>
  </sheetData>
  <mergeCells count="3">
    <mergeCell ref="B1:G1"/>
    <mergeCell ref="B2:G2"/>
    <mergeCell ref="B4:G4"/>
  </mergeCells>
  <pageMargins left="0.7" right="0.7" top="0.75" bottom="0.75" header="0.3" footer="0.3"/>
  <pageSetup paperSize="9" orientation="landscape" horizontalDpi="0" verticalDpi="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4"/>
  <sheetViews>
    <sheetView workbookViewId="0">
      <selection activeCell="B4" sqref="B4:G14"/>
    </sheetView>
  </sheetViews>
  <sheetFormatPr defaultRowHeight="15" x14ac:dyDescent="0.25"/>
  <cols>
    <col min="2" max="2" width="10.85546875" customWidth="1"/>
    <col min="3" max="3" width="35.5703125" customWidth="1"/>
    <col min="4" max="4" width="16.7109375" customWidth="1"/>
    <col min="6" max="6" width="9.85546875" customWidth="1"/>
    <col min="7" max="7" width="16.28515625" customWidth="1"/>
  </cols>
  <sheetData>
    <row r="1" spans="2:7" x14ac:dyDescent="0.25">
      <c r="B1" s="15" t="s">
        <v>40</v>
      </c>
      <c r="C1" s="15"/>
      <c r="D1" s="15"/>
      <c r="E1" s="15"/>
      <c r="F1" s="15"/>
      <c r="G1" s="15"/>
    </row>
    <row r="2" spans="2:7" x14ac:dyDescent="0.25">
      <c r="B2" s="15" t="s">
        <v>41</v>
      </c>
      <c r="C2" s="15"/>
      <c r="D2" s="15"/>
      <c r="E2" s="15"/>
      <c r="F2" s="15"/>
      <c r="G2" s="15"/>
    </row>
    <row r="3" spans="2:7" x14ac:dyDescent="0.25">
      <c r="B3" s="2"/>
      <c r="C3" s="2"/>
      <c r="D3" s="2"/>
      <c r="E3" s="2"/>
      <c r="F3" s="2"/>
      <c r="G3" s="2"/>
    </row>
    <row r="4" spans="2:7" x14ac:dyDescent="0.25">
      <c r="B4" s="14" t="s">
        <v>46</v>
      </c>
      <c r="C4" s="15"/>
      <c r="D4" s="15"/>
      <c r="E4" s="15"/>
      <c r="F4" s="15"/>
      <c r="G4" s="15"/>
    </row>
    <row r="6" spans="2:7" x14ac:dyDescent="0.25">
      <c r="B6" t="s">
        <v>32</v>
      </c>
      <c r="C6" t="s">
        <v>33</v>
      </c>
      <c r="D6" t="s">
        <v>34</v>
      </c>
      <c r="E6" t="s">
        <v>35</v>
      </c>
      <c r="F6" t="s">
        <v>38</v>
      </c>
      <c r="G6" t="s">
        <v>37</v>
      </c>
    </row>
    <row r="7" spans="2:7" x14ac:dyDescent="0.25">
      <c r="C7" t="s">
        <v>20</v>
      </c>
      <c r="D7" t="s">
        <v>11</v>
      </c>
      <c r="E7" t="s">
        <v>39</v>
      </c>
      <c r="F7">
        <v>15</v>
      </c>
      <c r="G7" s="1"/>
    </row>
    <row r="8" spans="2:7" x14ac:dyDescent="0.25">
      <c r="C8" t="s">
        <v>5</v>
      </c>
      <c r="D8" t="s">
        <v>11</v>
      </c>
      <c r="E8" t="s">
        <v>39</v>
      </c>
      <c r="F8">
        <v>4</v>
      </c>
      <c r="G8" s="1"/>
    </row>
    <row r="9" spans="2:7" x14ac:dyDescent="0.25">
      <c r="C9" t="s">
        <v>6</v>
      </c>
      <c r="D9" t="s">
        <v>11</v>
      </c>
      <c r="E9" t="s">
        <v>39</v>
      </c>
      <c r="F9">
        <v>5</v>
      </c>
      <c r="G9" s="1"/>
    </row>
    <row r="10" spans="2:7" x14ac:dyDescent="0.25">
      <c r="C10" t="s">
        <v>21</v>
      </c>
      <c r="D10" t="s">
        <v>11</v>
      </c>
      <c r="E10" t="s">
        <v>39</v>
      </c>
      <c r="F10">
        <v>16</v>
      </c>
      <c r="G10" s="1"/>
    </row>
    <row r="11" spans="2:7" x14ac:dyDescent="0.25">
      <c r="C11" t="s">
        <v>7</v>
      </c>
      <c r="D11" t="s">
        <v>11</v>
      </c>
      <c r="E11" t="s">
        <v>39</v>
      </c>
      <c r="F11">
        <v>6</v>
      </c>
      <c r="G11" s="1"/>
    </row>
    <row r="12" spans="2:7" x14ac:dyDescent="0.25">
      <c r="C12" t="s">
        <v>29</v>
      </c>
      <c r="D12" t="s">
        <v>11</v>
      </c>
      <c r="E12" t="s">
        <v>39</v>
      </c>
      <c r="F12">
        <v>21</v>
      </c>
      <c r="G12" s="1"/>
    </row>
    <row r="13" spans="2:7" x14ac:dyDescent="0.25">
      <c r="C13" t="s">
        <v>30</v>
      </c>
      <c r="D13" t="s">
        <v>11</v>
      </c>
      <c r="E13" t="s">
        <v>39</v>
      </c>
      <c r="F13">
        <v>22</v>
      </c>
      <c r="G13" s="1"/>
    </row>
    <row r="14" spans="2:7" x14ac:dyDescent="0.25">
      <c r="C14" t="s">
        <v>22</v>
      </c>
      <c r="D14" t="s">
        <v>11</v>
      </c>
      <c r="E14" t="s">
        <v>39</v>
      </c>
      <c r="F14">
        <v>17</v>
      </c>
      <c r="G14" s="1"/>
    </row>
  </sheetData>
  <mergeCells count="3">
    <mergeCell ref="B1:G1"/>
    <mergeCell ref="B2:G2"/>
    <mergeCell ref="B4:G4"/>
  </mergeCells>
  <pageMargins left="0.7" right="0.7" top="0.75" bottom="0.75" header="0.3" footer="0.3"/>
  <pageSetup paperSize="9" orientation="landscape" horizontalDpi="0" verticalDpi="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Wszystkie</vt:lpstr>
      <vt:lpstr>Kat A</vt:lpstr>
      <vt:lpstr>Kat B</vt:lpstr>
      <vt:lpstr>Kat C</vt:lpstr>
      <vt:lpstr>GBi</vt:lpstr>
      <vt:lpstr>Arkusz8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2017-02-18T15:00:50Z</cp:lastPrinted>
  <dcterms:created xsi:type="dcterms:W3CDTF">2017-02-18T07:42:15Z</dcterms:created>
  <dcterms:modified xsi:type="dcterms:W3CDTF">2017-02-18T15:02:34Z</dcterms:modified>
</cp:coreProperties>
</file>